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5A4BEB35-0F3F-48CB-8F8C-9D2E955C9BE4}" xr6:coauthVersionLast="47" xr6:coauthVersionMax="47" xr10:uidLastSave="{00000000-0000-0000-0000-000000000000}"/>
  <workbookProtection workbookAlgorithmName="SHA-512" workbookHashValue="K5bpJVGFbXt7EInwQc5mRnGxCKenNwF69CDGy4i0j96vWNu7nrTLRaNvV+gelx30fDzCoLvL3TpFJ2iLFy/gwA==" workbookSaltValue="W8OznZoyCMo8Zb6eUJAeHA==" workbookSpinCount="100000" lockStructure="1"/>
  <bookViews>
    <workbookView xWindow="-120" yWindow="-120" windowWidth="38640" windowHeight="21120" tabRatio="1000" activeTab="7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209" r:id="rId13"/>
    <pivotCache cacheId="213" r:id="rId14"/>
    <pivotCache cacheId="218" r:id="rId15"/>
    <pivotCache cacheId="223" r:id="rId16"/>
    <pivotCache cacheId="228" r:id="rId17"/>
    <pivotCache cacheId="233" r:id="rId18"/>
    <pivotCache cacheId="243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8" l="1"/>
  <c r="Q8" i="1" l="1"/>
  <c r="O167" i="1" l="1"/>
  <c r="O1" i="1"/>
  <c r="N167" i="1"/>
  <c r="N1" i="1"/>
  <c r="D49" i="11" l="1"/>
  <c r="F32" i="11"/>
  <c r="F30" i="11"/>
  <c r="S122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52" i="1" l="1"/>
  <c r="Q77" i="1"/>
  <c r="Q96" i="1"/>
  <c r="Q108" i="1"/>
  <c r="Q122" i="1"/>
  <c r="Q158" i="1"/>
  <c r="Q165" i="1"/>
  <c r="Q164" i="1"/>
  <c r="Q163" i="1"/>
  <c r="Q162" i="1"/>
  <c r="Q161" i="1"/>
  <c r="Q152" i="1"/>
  <c r="Q119" i="1"/>
  <c r="Q107" i="1"/>
  <c r="Q106" i="1"/>
  <c r="Q105" i="1"/>
  <c r="Q104" i="1"/>
  <c r="Q102" i="1"/>
  <c r="Q99" i="1"/>
  <c r="Q83" i="1"/>
  <c r="Q82" i="1"/>
  <c r="Q72" i="1"/>
  <c r="Q70" i="1"/>
  <c r="Q69" i="1"/>
  <c r="Q68" i="1"/>
  <c r="Q67" i="1"/>
  <c r="Q61" i="1"/>
  <c r="Q59" i="1"/>
  <c r="Q57" i="1"/>
  <c r="Q43" i="1"/>
  <c r="Q16" i="1"/>
  <c r="Q4" i="1"/>
  <c r="P167" i="1"/>
  <c r="U122" i="1" l="1"/>
  <c r="Q172" i="1"/>
  <c r="R16" i="1"/>
  <c r="F49" i="11" l="1"/>
  <c r="F46" i="11"/>
  <c r="F42" i="11"/>
  <c r="F43" i="11"/>
  <c r="E49" i="11" l="1"/>
  <c r="E38" i="11"/>
  <c r="E37" i="11"/>
  <c r="E36" i="11"/>
  <c r="E35" i="11"/>
  <c r="D38" i="11"/>
  <c r="D37" i="11"/>
  <c r="D36" i="11"/>
  <c r="D35" i="11"/>
  <c r="J3" i="8"/>
  <c r="Q30" i="1" l="1"/>
  <c r="Q18" i="1" l="1"/>
  <c r="Q167" i="1" s="1"/>
  <c r="R164" i="1"/>
  <c r="R68" i="1"/>
  <c r="R163" i="1" l="1"/>
  <c r="R69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40" i="11"/>
  <c r="E40" i="11"/>
  <c r="F40" i="11"/>
  <c r="F35" i="11"/>
  <c r="F36" i="11"/>
  <c r="F37" i="11"/>
  <c r="F38" i="11"/>
  <c r="D28" i="11" l="1"/>
  <c r="B47" i="14"/>
  <c r="F28" i="11"/>
  <c r="D47" i="14" s="1"/>
  <c r="E28" i="11"/>
  <c r="C47" i="14" s="1"/>
  <c r="P1" i="1"/>
  <c r="R165" i="1" l="1"/>
  <c r="R162" i="1"/>
  <c r="R161" i="1"/>
  <c r="R158" i="1"/>
  <c r="R152" i="1"/>
  <c r="R122" i="1"/>
  <c r="R119" i="1"/>
  <c r="R108" i="1"/>
  <c r="R107" i="1"/>
  <c r="R106" i="1"/>
  <c r="R105" i="1"/>
  <c r="R104" i="1"/>
  <c r="R102" i="1"/>
  <c r="R99" i="1"/>
  <c r="R96" i="1"/>
  <c r="R83" i="1"/>
  <c r="R82" i="1"/>
  <c r="R77" i="1"/>
  <c r="R72" i="1"/>
  <c r="R70" i="1"/>
  <c r="R67" i="1"/>
  <c r="R61" i="1"/>
  <c r="R59" i="1"/>
  <c r="R57" i="1"/>
  <c r="R52" i="1"/>
  <c r="R43" i="1"/>
  <c r="R30" i="1"/>
  <c r="R18" i="1"/>
  <c r="R4" i="1"/>
  <c r="R167" i="1" l="1"/>
</calcChain>
</file>

<file path=xl/sharedStrings.xml><?xml version="1.0" encoding="utf-8"?>
<sst xmlns="http://schemas.openxmlformats.org/spreadsheetml/2006/main" count="2276" uniqueCount="531">
  <si>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</si>
  <si>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</si>
  <si>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</si>
  <si>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</si>
  <si>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</si>
  <si>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</si>
  <si>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</si>
  <si>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</si>
  <si>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</si>
  <si>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</si>
  <si>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</si>
  <si>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</si>
  <si>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</si>
  <si>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</si>
  <si>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</si>
  <si>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</si>
  <si>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</si>
  <si>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</si>
  <si>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</si>
  <si>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</si>
  <si>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</si>
  <si>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</si>
  <si>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</si>
  <si>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</si>
  <si>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</si>
  <si>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</si>
  <si>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</si>
  <si>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</si>
  <si>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</si>
  <si>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</si>
  <si>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</si>
  <si>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</si>
  <si>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</si>
  <si>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</si>
  <si>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</si>
  <si>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</si>
  <si>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</si>
  <si>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</si>
  <si>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</si>
  <si>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</si>
  <si>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</si>
  <si>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</si>
  <si>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</si>
  <si>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</si>
  <si>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</si>
  <si>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</si>
  <si>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</si>
  <si>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</si>
  <si>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</si>
  <si>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</si>
  <si>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</si>
  <si>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</si>
  <si>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</si>
  <si>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</si>
  <si>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</si>
  <si>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</si>
  <si>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</si>
  <si>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</si>
  <si>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</si>
  <si>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</si>
  <si>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</si>
  <si>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</si>
  <si>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</si>
  <si>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</si>
  <si>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</si>
  <si>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</si>
  <si>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</si>
  <si>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</si>
  <si>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</si>
  <si>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</si>
  <si>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</si>
  <si>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</si>
  <si>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</si>
  <si>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</si>
  <si>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</si>
  <si>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</si>
  <si>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</si>
  <si>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</si>
  <si>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</si>
  <si>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</si>
  <si>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</si>
  <si>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</si>
  <si>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</si>
  <si>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</si>
  <si>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</si>
  <si>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</si>
  <si>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</si>
  <si>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</si>
  <si>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</si>
  <si>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</si>
  <si>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</si>
  <si>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</si>
  <si>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</si>
  <si>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</si>
  <si>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</si>
  <si>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</si>
  <si>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</si>
  <si>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</si>
  <si>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</si>
  <si>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</si>
  <si>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</si>
  <si>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</si>
  <si>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</si>
  <si>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</si>
  <si>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</si>
  <si>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</si>
  <si>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</si>
  <si>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</si>
  <si>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</si>
  <si>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</si>
  <si>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</si>
  <si>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</si>
  <si>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</si>
  <si>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</si>
  <si>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</si>
  <si>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</si>
  <si>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</si>
  <si>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</si>
  <si>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</si>
  <si>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</si>
  <si>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</si>
  <si>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</si>
  <si>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</si>
  <si>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</si>
  <si>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</si>
  <si>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</si>
  <si>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</si>
  <si>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</si>
  <si>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</si>
  <si>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</si>
  <si>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</si>
  <si>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</si>
  <si>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</si>
  <si>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</si>
  <si>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</si>
  <si>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</si>
  <si>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</si>
  <si>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</si>
  <si>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</si>
  <si>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</si>
  <si>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</si>
  <si>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</si>
  <si>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</si>
  <si>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</si>
  <si>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</si>
  <si>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</si>
  <si>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</si>
  <si>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</si>
  <si>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</si>
  <si>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</si>
  <si>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</si>
  <si>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</si>
  <si>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</si>
  <si>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</si>
  <si>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</si>
  <si>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</si>
  <si>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</si>
  <si>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</si>
  <si>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</si>
  <si>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</si>
  <si>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</si>
  <si>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</si>
  <si>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</si>
  <si>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</si>
  <si>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</si>
  <si>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</si>
  <si>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</si>
  <si>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</si>
  <si>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</si>
  <si>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</si>
  <si>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</si>
  <si>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</si>
  <si>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</si>
  <si>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</si>
  <si>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</si>
  <si>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</si>
  <si>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</si>
  <si>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</si>
  <si>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</si>
  <si>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</si>
  <si>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</si>
  <si>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</si>
  <si>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</si>
  <si>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</si>
  <si>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</si>
  <si>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</si>
  <si>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</si>
  <si>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</si>
  <si>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</si>
  <si>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</si>
  <si>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</si>
  <si>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</si>
  <si>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</si>
  <si>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</si>
  <si>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</si>
  <si>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</si>
  <si>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</si>
  <si>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</si>
  <si>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</si>
  <si>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</si>
  <si>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</si>
  <si>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</si>
  <si>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</si>
  <si>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</si>
  <si>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</si>
  <si>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</si>
  <si>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</si>
  <si>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</si>
  <si>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</si>
  <si>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</si>
  <si>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</si>
  <si>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</si>
  <si>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</si>
  <si>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</si>
  <si>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</si>
  <si>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</si>
  <si>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</si>
  <si>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</si>
  <si>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</si>
  <si>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</si>
  <si>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</si>
  <si>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</si>
  <si>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</si>
  <si>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</si>
  <si>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</si>
  <si>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</si>
  <si>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</si>
  <si>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</si>
  <si>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</si>
  <si>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</si>
  <si>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</si>
  <si>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</si>
  <si>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</si>
  <si>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</si>
  <si>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</si>
  <si>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</si>
  <si>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</si>
  <si>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</si>
  <si>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</si>
  <si>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</si>
  <si>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</si>
  <si>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</si>
  <si>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</si>
  <si>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</si>
  <si>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</si>
  <si>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</si>
  <si>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</si>
  <si>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</si>
  <si>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</si>
  <si>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</si>
  <si>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</si>
  <si>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</si>
  <si>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</si>
  <si>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</si>
  <si>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</si>
  <si>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</si>
  <si>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</si>
  <si>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</si>
  <si>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</si>
  <si>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</si>
  <si>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</si>
  <si>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</si>
  <si>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</si>
  <si>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</si>
  <si>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</si>
  <si>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</si>
  <si>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</si>
  <si>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</si>
  <si>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</si>
  <si>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</si>
  <si>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</si>
  <si>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</si>
  <si>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</si>
  <si>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</si>
  <si>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</si>
  <si>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</si>
  <si>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</si>
  <si>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</si>
  <si>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</si>
  <si>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</si>
  <si>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</si>
  <si>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</si>
  <si>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</si>
  <si>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</si>
  <si>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</si>
  <si>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</si>
  <si>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</si>
  <si>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</si>
  <si>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</si>
  <si>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</si>
  <si>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</si>
  <si>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</si>
  <si>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</si>
  <si>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</si>
  <si>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</si>
  <si>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</si>
  <si>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</si>
  <si>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</si>
  <si>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</si>
  <si>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</si>
  <si>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</si>
  <si>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</si>
  <si>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</si>
  <si>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</si>
  <si>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</si>
  <si>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</si>
  <si>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</si>
  <si>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</si>
  <si>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</si>
  <si>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</si>
  <si>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</si>
  <si>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</si>
  <si>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</si>
  <si>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</si>
  <si>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</si>
  <si>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</si>
  <si>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</si>
  <si>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</si>
  <si>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</si>
  <si>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</si>
  <si>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</si>
  <si>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</si>
  <si>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</si>
  <si>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</si>
  <si>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</si>
  <si>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</si>
  <si>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</si>
  <si>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</si>
  <si>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</si>
  <si>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</si>
  <si>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</si>
  <si>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</si>
  <si>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</si>
  <si>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</si>
  <si>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</si>
  <si>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</si>
  <si>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</si>
  <si>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</si>
  <si>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</si>
  <si>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</si>
  <si>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</si>
  <si>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</si>
  <si>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</si>
  <si>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</si>
  <si>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</si>
  <si>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</si>
  <si>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</si>
  <si>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</si>
  <si>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</si>
  <si>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</si>
  <si>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</si>
  <si>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</si>
  <si>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</si>
  <si>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</si>
  <si>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</si>
  <si>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</si>
  <si>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</si>
  <si>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</si>
  <si>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</si>
  <si>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</si>
  <si>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</si>
  <si>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</si>
  <si>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</si>
  <si>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</si>
  <si>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</si>
  <si>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</si>
  <si>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</si>
  <si>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</si>
  <si>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</si>
  <si>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</si>
  <si>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</si>
  <si>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</si>
  <si>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</si>
  <si>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</si>
  <si>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</si>
  <si>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</si>
  <si>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</si>
  <si>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</si>
  <si>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</si>
  <si>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</si>
  <si>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</si>
  <si>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</si>
  <si>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</si>
  <si>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</si>
  <si>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</si>
  <si>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</si>
  <si>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</si>
  <si>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</si>
  <si>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</si>
  <si>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</si>
  <si>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</si>
  <si>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</si>
  <si>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</si>
  <si>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</si>
  <si>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</si>
  <si>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</si>
  <si>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</si>
  <si>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</si>
  <si>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</si>
  <si>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</si>
  <si>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</si>
  <si>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</si>
  <si>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</si>
  <si>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</si>
  <si>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</si>
  <si>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</si>
  <si>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</si>
  <si>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</si>
  <si>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</si>
  <si>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</si>
  <si>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</si>
  <si>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</si>
  <si>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</si>
  <si>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</si>
  <si>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</si>
  <si>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</si>
  <si>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</si>
  <si>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</si>
  <si>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</si>
  <si>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</si>
  <si>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</si>
  <si>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</si>
  <si>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</si>
  <si>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</si>
  <si>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</si>
  <si>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</si>
  <si>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</si>
  <si>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</si>
  <si>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</si>
  <si>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</si>
  <si>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</si>
  <si>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</si>
  <si>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</si>
  <si>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</si>
  <si>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</si>
  <si>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</si>
  <si>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</si>
  <si>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</si>
  <si>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</si>
  <si>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</si>
  <si>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</si>
  <si>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</si>
  <si>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</si>
  <si>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</si>
  <si>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</si>
  <si>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</si>
  <si>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</si>
  <si>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</si>
  <si>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</si>
  <si>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</si>
  <si>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</si>
  <si>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</si>
  <si>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</si>
  <si>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</si>
  <si>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</si>
  <si>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</si>
  <si>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</si>
  <si>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</si>
  <si>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</si>
  <si>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</si>
  <si>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</si>
  <si>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</si>
  <si>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</si>
  <si>
    <t>usn. rady m.č. 1143/25/OE z 8.7.2025</t>
  </si>
  <si>
    <t>Dotace na E knihy VISK 3</t>
  </si>
  <si>
    <t>usn. rady m.č. 1144/25/OE z 8.7.2025</t>
  </si>
  <si>
    <t>6330 - převody ÚSC</t>
  </si>
  <si>
    <t>Neúčelová dotace - 100% podíl na dani z příjmů za rok 2024 - Náhrada převodu ze zdaňované činnosti</t>
  </si>
  <si>
    <t>5512 - SDH Kbely</t>
  </si>
  <si>
    <t>Účelová neinvestiční dotace na provoz JSDH Kbely</t>
  </si>
  <si>
    <t>usn. rady m.č. 1146/25/OE z 8.7.2025</t>
  </si>
  <si>
    <t xml:space="preserve">Účelová neinvestiční dotace na zajištění zkoušek zvláštní odborné způs. úředníků </t>
  </si>
  <si>
    <t>usn. rady m.č. 1147/25/OE z 8.7.2025</t>
  </si>
  <si>
    <t>Přesun výdajů rozočtu na příspěvek na provoz</t>
  </si>
  <si>
    <t>základní školy</t>
  </si>
  <si>
    <t>usn. rady m.č. 1148/25/OE z 8.7.2025</t>
  </si>
  <si>
    <t>usn. rady m.č. 1149/25/OE z 8.7.2025</t>
  </si>
  <si>
    <t xml:space="preserve">Dotace z výtěžku VHP na sportovní, kulturní, vzdělávací nebo sociální účel </t>
  </si>
  <si>
    <t>3392 - Kultura</t>
  </si>
  <si>
    <t>4351 - Sociální služby</t>
  </si>
  <si>
    <t>3421 - Volný čas dětí a mládeže</t>
  </si>
  <si>
    <t>usn. rady m.č. 1150/25/OE z 8.7.2025</t>
  </si>
  <si>
    <t>Finanční vypořádání dotací za rok 2024</t>
  </si>
  <si>
    <t>usn. rady m.č. 1151/25/OE z 8.7.2025</t>
  </si>
  <si>
    <t>investiční dotace rozvody ZŠ</t>
  </si>
  <si>
    <t>UZ - Rozvody vody ZŠ</t>
  </si>
  <si>
    <t>dotace ZŠ</t>
  </si>
  <si>
    <t>usn. rady m.č. 1152/25/OE z 8.7.2025</t>
  </si>
  <si>
    <t xml:space="preserve">Přesun výdajů rozpočtu ze spoluúčastí na </t>
  </si>
  <si>
    <t>investiční akci rozšíření Kbelského hřbitova</t>
  </si>
  <si>
    <t xml:space="preserve">investiční akci rozšíření ochranných sítí hřiště a změnu dispozic fitness ve sportovní hale </t>
  </si>
  <si>
    <t>usn. rady m.č. 1164/25/OE z 16.7.2025</t>
  </si>
  <si>
    <t>Odvod z investičního fondu ZŠ Kbely na na rekonstrukci havarijního stavu rozvodů vody ZŠ</t>
  </si>
  <si>
    <t>Investiční dotace na rekonstrukci havarijního stavu rozvodů ZŠ Kbely</t>
  </si>
  <si>
    <t>usn. rady m.č. 1166/25/OE z 16.7.2025</t>
  </si>
  <si>
    <t>Odvod z FI ZŠ kbely</t>
  </si>
  <si>
    <t>2122</t>
  </si>
  <si>
    <t>Dotace EU OP JAK Šablony pro MŠ Albrechtická</t>
  </si>
  <si>
    <t>usn. rady m.č. 1193/25/OE z 13.8.2025</t>
  </si>
  <si>
    <t>Vratka nevyčerpané dotace OP JAK Šablony I od ZŠ Kbely</t>
  </si>
  <si>
    <t>usn. rady m.č. 1194/25/OE z 13.8.2025</t>
  </si>
  <si>
    <t>dotace albrechtická OP JAK</t>
  </si>
  <si>
    <t>Investice a rozsáhlé opravy SIU</t>
  </si>
  <si>
    <t>Běžná údržba SIU</t>
  </si>
  <si>
    <t>usn. zastupitelstva m.č. Z14-4-25 z 24.9.2025</t>
  </si>
  <si>
    <t>Dotace na výkon sociálně právní ochranu dětí</t>
  </si>
  <si>
    <t>usn. rady m.č. 1206/25/OE z 3.9.2025</t>
  </si>
  <si>
    <t>6114- Volby do PS Parlamentu ČR</t>
  </si>
  <si>
    <t>Dotace na volby do poslanecké sněmovny parlamentu ČR</t>
  </si>
  <si>
    <t>usn. rady m.č. 1207/25/OE z 3.9.2025</t>
  </si>
  <si>
    <t>2212 - Doprava</t>
  </si>
  <si>
    <t xml:space="preserve">Přesun výdajů rozpočtu z doptavy na </t>
  </si>
  <si>
    <t>cyklostezku A28 - Havraňák</t>
  </si>
  <si>
    <t>usn. rady m.č. 1221/25/OE z 10.9.2025</t>
  </si>
  <si>
    <t>5512 - JSDH Kbely</t>
  </si>
  <si>
    <t>Dotace na náklady JSDH - tlaková níže BORIS</t>
  </si>
  <si>
    <t>usn. rady m.č. 1245/25/OE z 24.9.2025</t>
  </si>
  <si>
    <t>4311 - Sociální poradenství</t>
  </si>
  <si>
    <t>Dotace na výkon sociální práce</t>
  </si>
  <si>
    <t>usn. rady m.č. 1246/25/OE z 24.9.2025</t>
  </si>
  <si>
    <t>Účelová neinvestiční dotace na úklid a nakládání s odpady tabákovými odpady</t>
  </si>
  <si>
    <t>usn. rady m.č. 1247/25/OE z 24.9.2025</t>
  </si>
  <si>
    <t xml:space="preserve">Účelová investiční dotace na spolufinancování  projektu EO   Kulturní a kreativní centrum (Knihovna) </t>
  </si>
  <si>
    <t>usn. rady m.č. 1248/25/OE z 24.9.2025</t>
  </si>
  <si>
    <t>dotace 100% DPPO</t>
  </si>
  <si>
    <t>pohonné hmoty dotace BORIS</t>
  </si>
  <si>
    <t>dotace na tabákové odpady</t>
  </si>
  <si>
    <t>investiční dotace na KKC</t>
  </si>
  <si>
    <t>Dotace na tabákové odpady</t>
  </si>
  <si>
    <t>ODPA 6114 - Volby do PS parlamentu ČR</t>
  </si>
  <si>
    <t>Rozpočtová opatření Městské části Praha 19 k září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</si>
</sst>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0" fillId="0" borderId="0" xfId="0" applyNumberFormat="1" applyAlignment="1">
      <alignment horizontal="left" indent="3"/>
    </xf>
    <xf numFmtId="0" fontId="28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0" fillId="0" borderId="0" xfId="0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8310183" createdVersion="6" refreshedVersion="8" minRefreshableVersion="3" recordCount="162" xr:uid="{00000000-000A-0000-FFFF-FFFF14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2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6351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5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dotace albrechtická OP JAK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a zdravotní pojištění"/>
        <s v="dohody o prac. činnosti"/>
        <s v="mzdy zaměstnanců"/>
        <s v="OSPOD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8000000" count="16">
        <n v="0"/>
        <n v="81722000000"/>
        <n v="81831000000"/>
        <n v="81832000000"/>
        <n v="81834000000"/>
        <n v="81687000000"/>
        <n v="82248000000"/>
        <n v="81530000000"/>
        <n v="82240000000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3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Rozvody vody ZŠ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28702600"/>
    </cacheField>
    <cacheField name="Čerpání 2025" numFmtId="3">
      <sharedItems containsSemiMixedTypes="0" containsString="0" containsNumber="1" containsInteger="1" minValue="0" maxValue="2870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8773145" createdVersion="6" refreshedVersion="8" minRefreshableVersion="3" recordCount="6" xr:uid="{00000000-000A-0000-FFFF-FFFF09000000}">
  <cacheSource type="worksheet">
    <worksheetSource ref="A56:J62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9004629" createdVersion="6" refreshedVersion="8" minRefreshableVersion="3" recordCount="13" xr:uid="{00000000-000A-0000-FFFF-FFFF2D000000}">
  <cacheSource type="worksheet">
    <worksheetSource ref="A13:F26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8">
        <s v="Běžná údržba "/>
        <s v="Běžná údržba SIU"/>
        <s v="Investice a rozsáhlé opravy"/>
        <s v="Investice a rozsáhlé opravy SIU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9351853" createdVersion="6" refreshedVersion="8" minRefreshableVersion="3" recordCount="9" xr:uid="{00000000-000A-0000-FFFF-FFFF29000000}">
  <cacheSource type="worksheet">
    <worksheetSource ref="A29:F38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958333" createdVersion="6" refreshedVersion="8" minRefreshableVersion="3" recordCount="8" xr:uid="{00000000-000A-0000-FFFF-FFFF25000000}">
  <cacheSource type="worksheet">
    <worksheetSource ref="A41:F49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9699076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43.770939814814" createdVersion="6" refreshedVersion="8" minRefreshableVersion="3" recordCount="48" xr:uid="{00000000-000A-0000-FFFF-FFFF1D000000}">
  <cacheSource type="worksheet">
    <worksheetSource name="Tabulka3"/>
  </cacheSource>
  <cacheFields count="13">
    <cacheField name="Položka" numFmtId="0">
      <sharedItems count="45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rozvody ZŠ"/>
        <s v="investiční dotace"/>
        <s v="investiční dotace na KKC"/>
        <s v="dotace na střední školu"/>
        <s v="Finanční vypořádání"/>
        <s v="Převod HV zdaňované činnosti"/>
        <s v="volby do EP" u="1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x v="0"/>
    <n v="2212"/>
    <x v="0"/>
    <x v="0"/>
    <n v="0"/>
    <x v="0"/>
    <x v="0"/>
    <n v="3"/>
    <x v="0"/>
    <x v="0"/>
    <x v="0"/>
    <s v="Běžné výdaje"/>
    <x v="0"/>
    <n v="1200000"/>
    <n v="4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7"/>
    <n v="0"/>
    <x v="0"/>
    <x v="2"/>
    <n v="3"/>
    <x v="0"/>
    <x v="0"/>
    <x v="1"/>
    <s v="AKCE"/>
    <x v="1"/>
    <n v="0"/>
    <n v="8000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4"/>
    <x v="18"/>
    <n v="33092"/>
    <x v="1"/>
    <x v="0"/>
    <n v="4"/>
    <x v="1"/>
    <x v="1"/>
    <x v="4"/>
    <s v="AKCE"/>
    <x v="0"/>
    <n v="0"/>
    <n v="515100"/>
    <n v="0"/>
  </r>
  <r>
    <x v="3"/>
    <n v="3111"/>
    <x v="5"/>
    <x v="19"/>
    <n v="90"/>
    <x v="1"/>
    <x v="0"/>
    <n v="4"/>
    <x v="1"/>
    <x v="1"/>
    <x v="5"/>
    <s v="AKCE"/>
    <x v="1"/>
    <n v="0"/>
    <n v="272000"/>
    <n v="0"/>
  </r>
  <r>
    <x v="3"/>
    <n v="3111"/>
    <x v="6"/>
    <x v="20"/>
    <n v="90"/>
    <x v="1"/>
    <x v="0"/>
    <n v="4"/>
    <x v="1"/>
    <x v="1"/>
    <x v="6"/>
    <s v="AKCE"/>
    <x v="1"/>
    <n v="0"/>
    <n v="1070800"/>
    <n v="0"/>
  </r>
  <r>
    <x v="3"/>
    <n v="3111"/>
    <x v="5"/>
    <x v="21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3"/>
    <x v="23"/>
    <n v="0"/>
    <x v="1"/>
    <x v="0"/>
    <n v="4"/>
    <x v="1"/>
    <x v="1"/>
    <x v="0"/>
    <s v="Běžné výdaje"/>
    <x v="0"/>
    <n v="0"/>
    <n v="0"/>
    <n v="0"/>
  </r>
  <r>
    <x v="3"/>
    <n v="3111"/>
    <x v="0"/>
    <x v="24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5"/>
    <n v="0"/>
    <x v="1"/>
    <x v="0"/>
    <n v="4"/>
    <x v="1"/>
    <x v="1"/>
    <x v="7"/>
    <s v="Běžné výdaje"/>
    <x v="0"/>
    <n v="14500000"/>
    <n v="14500000"/>
    <n v="14500000"/>
  </r>
  <r>
    <x v="4"/>
    <n v="3113"/>
    <x v="3"/>
    <x v="26"/>
    <n v="81"/>
    <x v="1"/>
    <x v="0"/>
    <n v="4"/>
    <x v="1"/>
    <x v="1"/>
    <x v="4"/>
    <s v="AKCE"/>
    <x v="0"/>
    <n v="0"/>
    <n v="372400"/>
    <n v="0"/>
  </r>
  <r>
    <x v="4"/>
    <n v="3113"/>
    <x v="4"/>
    <x v="27"/>
    <n v="115"/>
    <x v="1"/>
    <x v="0"/>
    <n v="4"/>
    <x v="1"/>
    <x v="1"/>
    <x v="4"/>
    <s v="AKCE"/>
    <x v="0"/>
    <n v="0"/>
    <n v="91900"/>
    <n v="0"/>
  </r>
  <r>
    <x v="4"/>
    <n v="3113"/>
    <x v="4"/>
    <x v="28"/>
    <n v="33092"/>
    <x v="1"/>
    <x v="0"/>
    <n v="4"/>
    <x v="1"/>
    <x v="1"/>
    <x v="4"/>
    <s v="AKCE"/>
    <x v="0"/>
    <n v="0"/>
    <n v="2237200"/>
    <n v="0"/>
  </r>
  <r>
    <x v="4"/>
    <n v="3113"/>
    <x v="4"/>
    <x v="29"/>
    <n v="96"/>
    <x v="1"/>
    <x v="0"/>
    <n v="4"/>
    <x v="1"/>
    <x v="1"/>
    <x v="4"/>
    <s v="AKCE"/>
    <x v="0"/>
    <n v="0"/>
    <n v="1687700"/>
    <n v="0"/>
  </r>
  <r>
    <x v="4"/>
    <n v="3113"/>
    <x v="4"/>
    <x v="30"/>
    <n v="138"/>
    <x v="1"/>
    <x v="0"/>
    <n v="4"/>
    <x v="1"/>
    <x v="1"/>
    <x v="4"/>
    <s v="AKCE"/>
    <x v="0"/>
    <n v="0"/>
    <n v="31700"/>
    <n v="0"/>
  </r>
  <r>
    <x v="4"/>
    <n v="3113"/>
    <x v="0"/>
    <x v="31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2"/>
    <n v="84"/>
    <x v="1"/>
    <x v="6"/>
    <n v="4"/>
    <x v="1"/>
    <x v="1"/>
    <x v="8"/>
    <s v="AKCE"/>
    <x v="1"/>
    <n v="0"/>
    <n v="1070000"/>
    <n v="0"/>
  </r>
  <r>
    <x v="4"/>
    <n v="3113"/>
    <x v="2"/>
    <x v="32"/>
    <n v="0"/>
    <x v="1"/>
    <x v="6"/>
    <n v="4"/>
    <x v="1"/>
    <x v="1"/>
    <x v="8"/>
    <s v="AKCE"/>
    <x v="1"/>
    <n v="0"/>
    <n v="384100"/>
    <n v="0"/>
  </r>
  <r>
    <x v="4"/>
    <n v="3113"/>
    <x v="2"/>
    <x v="33"/>
    <n v="90"/>
    <x v="1"/>
    <x v="7"/>
    <n v="4"/>
    <x v="1"/>
    <x v="1"/>
    <x v="9"/>
    <s v="AKCE"/>
    <x v="1"/>
    <n v="0"/>
    <n v="20000000"/>
    <n v="0"/>
  </r>
  <r>
    <x v="4"/>
    <n v="3113"/>
    <x v="2"/>
    <x v="33"/>
    <n v="84"/>
    <x v="1"/>
    <x v="7"/>
    <n v="4"/>
    <x v="1"/>
    <x v="1"/>
    <x v="9"/>
    <s v="AKCE"/>
    <x v="1"/>
    <n v="0"/>
    <n v="0"/>
    <n v="0"/>
  </r>
  <r>
    <x v="4"/>
    <n v="3113"/>
    <x v="2"/>
    <x v="33"/>
    <n v="148"/>
    <x v="1"/>
    <x v="7"/>
    <n v="4"/>
    <x v="1"/>
    <x v="1"/>
    <x v="9"/>
    <s v="AKCE"/>
    <x v="1"/>
    <n v="0"/>
    <n v="19500000"/>
    <n v="0"/>
  </r>
  <r>
    <x v="5"/>
    <n v="3113"/>
    <x v="2"/>
    <x v="34"/>
    <n v="84"/>
    <x v="1"/>
    <x v="8"/>
    <n v="4"/>
    <x v="1"/>
    <x v="1"/>
    <x v="10"/>
    <s v="AKCE"/>
    <x v="1"/>
    <n v="0"/>
    <n v="15000000"/>
    <n v="0"/>
  </r>
  <r>
    <x v="6"/>
    <n v="3314"/>
    <x v="7"/>
    <x v="35"/>
    <n v="0"/>
    <x v="3"/>
    <x v="0"/>
    <n v="6"/>
    <x v="3"/>
    <x v="3"/>
    <x v="0"/>
    <s v="Běžné výdaje"/>
    <x v="0"/>
    <n v="60000"/>
    <n v="83000"/>
    <n v="60000"/>
  </r>
  <r>
    <x v="6"/>
    <n v="3314"/>
    <x v="7"/>
    <x v="35"/>
    <n v="81"/>
    <x v="3"/>
    <x v="0"/>
    <n v="6"/>
    <x v="3"/>
    <x v="3"/>
    <x v="4"/>
    <s v="AKCE"/>
    <x v="0"/>
    <n v="0"/>
    <n v="23600"/>
    <n v="0"/>
  </r>
  <r>
    <x v="6"/>
    <n v="3314"/>
    <x v="7"/>
    <x v="35"/>
    <n v="34053"/>
    <x v="3"/>
    <x v="0"/>
    <n v="6"/>
    <x v="3"/>
    <x v="3"/>
    <x v="4"/>
    <s v="AKCE"/>
    <x v="0"/>
    <n v="0"/>
    <n v="30000"/>
    <n v="0"/>
  </r>
  <r>
    <x v="6"/>
    <n v="3314"/>
    <x v="8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7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6"/>
    <n v="0"/>
    <x v="4"/>
    <x v="0"/>
    <n v="6"/>
    <x v="1"/>
    <x v="1"/>
    <x v="0"/>
    <s v="Běžné výdaje"/>
    <x v="0"/>
    <n v="0"/>
    <n v="0"/>
    <n v="0"/>
  </r>
  <r>
    <x v="6"/>
    <n v="3314"/>
    <x v="10"/>
    <x v="38"/>
    <n v="0"/>
    <x v="4"/>
    <x v="0"/>
    <n v="6"/>
    <x v="1"/>
    <x v="1"/>
    <x v="11"/>
    <s v="AKCE"/>
    <x v="0"/>
    <n v="0"/>
    <n v="500000"/>
    <n v="0"/>
  </r>
  <r>
    <x v="6"/>
    <n v="3314"/>
    <x v="2"/>
    <x v="39"/>
    <n v="0"/>
    <x v="4"/>
    <x v="0"/>
    <n v="6"/>
    <x v="1"/>
    <x v="1"/>
    <x v="11"/>
    <s v="AKCE"/>
    <x v="1"/>
    <n v="12000000"/>
    <n v="24500000"/>
    <n v="12000000"/>
  </r>
  <r>
    <x v="6"/>
    <n v="3314"/>
    <x v="2"/>
    <x v="39"/>
    <n v="148"/>
    <x v="4"/>
    <x v="9"/>
    <n v="6"/>
    <x v="1"/>
    <x v="1"/>
    <x v="11"/>
    <s v="AKCE"/>
    <x v="1"/>
    <n v="0"/>
    <n v="6000000"/>
    <n v="0"/>
  </r>
  <r>
    <x v="7"/>
    <n v="3392"/>
    <x v="11"/>
    <x v="40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1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2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3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4"/>
    <n v="98"/>
    <x v="4"/>
    <x v="0"/>
    <n v="6"/>
    <x v="1"/>
    <x v="1"/>
    <x v="4"/>
    <s v="AKCE"/>
    <x v="0"/>
    <n v="0"/>
    <n v="55000"/>
    <n v="0"/>
  </r>
  <r>
    <x v="8"/>
    <n v="3399"/>
    <x v="13"/>
    <x v="45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6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7"/>
    <n v="0"/>
    <x v="3"/>
    <x v="0"/>
    <n v="6"/>
    <x v="3"/>
    <x v="3"/>
    <x v="0"/>
    <s v="Běžné výdaje"/>
    <x v="0"/>
    <n v="900000"/>
    <n v="900000"/>
    <n v="900000"/>
  </r>
  <r>
    <x v="9"/>
    <n v="3399"/>
    <x v="2"/>
    <x v="44"/>
    <n v="98"/>
    <x v="4"/>
    <x v="0"/>
    <n v="6"/>
    <x v="1"/>
    <x v="1"/>
    <x v="4"/>
    <s v="AKCE"/>
    <x v="0"/>
    <n v="0"/>
    <n v="0"/>
    <n v="0"/>
  </r>
  <r>
    <x v="10"/>
    <n v="3419"/>
    <x v="9"/>
    <x v="48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9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9"/>
    <n v="98"/>
    <x v="1"/>
    <x v="0"/>
    <n v="4"/>
    <x v="1"/>
    <x v="1"/>
    <x v="4"/>
    <s v="AKCE"/>
    <x v="0"/>
    <n v="0"/>
    <n v="243000"/>
    <n v="0"/>
  </r>
  <r>
    <x v="10"/>
    <n v="3419"/>
    <x v="12"/>
    <x v="49"/>
    <n v="98"/>
    <x v="1"/>
    <x v="0"/>
    <n v="4"/>
    <x v="1"/>
    <x v="1"/>
    <x v="4"/>
    <s v="AKCE"/>
    <x v="0"/>
    <n v="0"/>
    <n v="232500"/>
    <n v="0"/>
  </r>
  <r>
    <x v="10"/>
    <n v="3419"/>
    <x v="3"/>
    <x v="50"/>
    <n v="0"/>
    <x v="1"/>
    <x v="0"/>
    <n v="4"/>
    <x v="1"/>
    <x v="1"/>
    <x v="12"/>
    <s v="Běžné výdaje"/>
    <x v="0"/>
    <n v="3000000"/>
    <n v="3000000"/>
    <n v="3000000"/>
  </r>
  <r>
    <x v="10"/>
    <n v="3419"/>
    <x v="15"/>
    <x v="50"/>
    <n v="0"/>
    <x v="1"/>
    <x v="0"/>
    <n v="4"/>
    <x v="1"/>
    <x v="1"/>
    <x v="12"/>
    <s v="Běžné výdaje"/>
    <x v="1"/>
    <n v="0"/>
    <n v="1312000"/>
    <n v="0"/>
  </r>
  <r>
    <x v="11"/>
    <n v="3421"/>
    <x v="12"/>
    <x v="51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2"/>
    <n v="98"/>
    <x v="1"/>
    <x v="0"/>
    <n v="4"/>
    <x v="1"/>
    <x v="1"/>
    <x v="4"/>
    <s v="AKCE"/>
    <x v="0"/>
    <n v="0"/>
    <n v="243000"/>
    <n v="0"/>
  </r>
  <r>
    <x v="11"/>
    <n v="3421"/>
    <x v="12"/>
    <x v="52"/>
    <n v="98"/>
    <x v="1"/>
    <x v="0"/>
    <n v="4"/>
    <x v="1"/>
    <x v="1"/>
    <x v="4"/>
    <s v="AKCE"/>
    <x v="0"/>
    <n v="0"/>
    <n v="27500"/>
    <n v="0"/>
  </r>
  <r>
    <x v="12"/>
    <n v="3541"/>
    <x v="1"/>
    <x v="53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4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7"/>
    <n v="0"/>
    <x v="7"/>
    <x v="0"/>
    <n v="8"/>
    <x v="0"/>
    <x v="0"/>
    <x v="0"/>
    <s v="Běžné výdaje"/>
    <x v="0"/>
    <n v="60000"/>
    <n v="60000"/>
    <n v="60000"/>
  </r>
  <r>
    <x v="13"/>
    <n v="3632"/>
    <x v="16"/>
    <x v="55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6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7"/>
    <n v="90"/>
    <x v="7"/>
    <x v="10"/>
    <n v="8"/>
    <x v="0"/>
    <x v="0"/>
    <x v="13"/>
    <s v="AKCE"/>
    <x v="1"/>
    <n v="0"/>
    <n v="13587600"/>
    <n v="0"/>
  </r>
  <r>
    <x v="13"/>
    <n v="3632"/>
    <x v="2"/>
    <x v="57"/>
    <n v="0"/>
    <x v="7"/>
    <x v="10"/>
    <n v="8"/>
    <x v="0"/>
    <x v="0"/>
    <x v="13"/>
    <s v="AKCE"/>
    <x v="1"/>
    <n v="0"/>
    <n v="700000"/>
    <n v="0"/>
  </r>
  <r>
    <x v="14"/>
    <n v="3613"/>
    <x v="2"/>
    <x v="58"/>
    <n v="0"/>
    <x v="8"/>
    <x v="11"/>
    <n v="8"/>
    <x v="2"/>
    <x v="2"/>
    <x v="14"/>
    <s v="AKCE"/>
    <x v="1"/>
    <n v="1000000"/>
    <n v="1000000"/>
    <n v="1000000"/>
  </r>
  <r>
    <x v="14"/>
    <n v="3613"/>
    <x v="2"/>
    <x v="58"/>
    <n v="84"/>
    <x v="8"/>
    <x v="11"/>
    <n v="8"/>
    <x v="2"/>
    <x v="2"/>
    <x v="15"/>
    <s v="AKCE"/>
    <x v="1"/>
    <n v="0"/>
    <n v="0"/>
    <n v="0"/>
  </r>
  <r>
    <x v="14"/>
    <n v="3613"/>
    <x v="2"/>
    <x v="58"/>
    <n v="90"/>
    <x v="8"/>
    <x v="11"/>
    <n v="8"/>
    <x v="2"/>
    <x v="2"/>
    <x v="15"/>
    <s v="AKCE"/>
    <x v="1"/>
    <n v="0"/>
    <n v="0"/>
    <n v="0"/>
  </r>
  <r>
    <x v="14"/>
    <n v="3613"/>
    <x v="2"/>
    <x v="59"/>
    <n v="90"/>
    <x v="8"/>
    <x v="12"/>
    <n v="8"/>
    <x v="2"/>
    <x v="2"/>
    <x v="16"/>
    <s v="AKCE"/>
    <x v="1"/>
    <n v="0"/>
    <n v="249900"/>
    <n v="0"/>
  </r>
  <r>
    <x v="14"/>
    <n v="3613"/>
    <x v="2"/>
    <x v="60"/>
    <n v="0"/>
    <x v="8"/>
    <x v="0"/>
    <n v="8"/>
    <x v="2"/>
    <x v="2"/>
    <x v="0"/>
    <s v="Běžné výdaje"/>
    <x v="1"/>
    <n v="0"/>
    <n v="0"/>
    <n v="0"/>
  </r>
  <r>
    <x v="15"/>
    <n v="3722"/>
    <x v="1"/>
    <x v="61"/>
    <n v="0"/>
    <x v="9"/>
    <x v="0"/>
    <n v="2"/>
    <x v="0"/>
    <x v="0"/>
    <x v="0"/>
    <s v="Běžné výdaje"/>
    <x v="0"/>
    <n v="180000"/>
    <n v="180000"/>
    <n v="180000"/>
  </r>
  <r>
    <x v="16"/>
    <n v="3745"/>
    <x v="17"/>
    <x v="62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3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4"/>
    <n v="0"/>
    <x v="9"/>
    <x v="13"/>
    <n v="2"/>
    <x v="0"/>
    <x v="0"/>
    <x v="17"/>
    <s v="AKCE"/>
    <x v="0"/>
    <n v="0"/>
    <n v="110000"/>
    <n v="0"/>
  </r>
  <r>
    <x v="16"/>
    <n v="3745"/>
    <x v="8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6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6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7"/>
    <n v="93"/>
    <x v="9"/>
    <x v="0"/>
    <n v="2"/>
    <x v="0"/>
    <x v="0"/>
    <x v="4"/>
    <s v="AKCE"/>
    <x v="0"/>
    <n v="0"/>
    <n v="114800"/>
    <n v="0"/>
  </r>
  <r>
    <x v="16"/>
    <n v="3745"/>
    <x v="1"/>
    <x v="68"/>
    <n v="118"/>
    <x v="9"/>
    <x v="0"/>
    <n v="2"/>
    <x v="0"/>
    <x v="0"/>
    <x v="18"/>
    <s v="AKCE"/>
    <x v="0"/>
    <n v="0"/>
    <n v="2000000"/>
    <n v="0"/>
  </r>
  <r>
    <x v="16"/>
    <n v="3745"/>
    <x v="0"/>
    <x v="69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6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70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71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2"/>
    <n v="90"/>
    <x v="9"/>
    <x v="14"/>
    <n v="2"/>
    <x v="0"/>
    <x v="0"/>
    <x v="19"/>
    <s v="AKCE"/>
    <x v="1"/>
    <n v="0"/>
    <n v="943800"/>
    <n v="0"/>
  </r>
  <r>
    <x v="17"/>
    <n v="4351"/>
    <x v="18"/>
    <x v="73"/>
    <n v="0"/>
    <x v="10"/>
    <x v="0"/>
    <n v="5"/>
    <x v="3"/>
    <x v="3"/>
    <x v="0"/>
    <s v="Běžné výdaje"/>
    <x v="0"/>
    <n v="80000"/>
    <n v="80000"/>
    <n v="80000"/>
  </r>
  <r>
    <x v="17"/>
    <n v="4351"/>
    <x v="18"/>
    <x v="74"/>
    <n v="0"/>
    <x v="11"/>
    <x v="0"/>
    <n v="5"/>
    <x v="1"/>
    <x v="1"/>
    <x v="0"/>
    <s v="Běžné výdaje"/>
    <x v="0"/>
    <n v="150000"/>
    <n v="150000"/>
    <n v="150000"/>
  </r>
  <r>
    <x v="17"/>
    <n v="4351"/>
    <x v="18"/>
    <x v="74"/>
    <n v="98"/>
    <x v="11"/>
    <x v="0"/>
    <n v="5"/>
    <x v="1"/>
    <x v="1"/>
    <x v="4"/>
    <s v="AKCE"/>
    <x v="0"/>
    <n v="0"/>
    <n v="150000"/>
    <n v="0"/>
  </r>
  <r>
    <x v="17"/>
    <n v="4351"/>
    <x v="9"/>
    <x v="75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6"/>
    <n v="0"/>
    <x v="12"/>
    <x v="0"/>
    <n v="5"/>
    <x v="2"/>
    <x v="2"/>
    <x v="0"/>
    <s v="Běžné výdaje"/>
    <x v="0"/>
    <n v="160000"/>
    <n v="160000"/>
    <n v="160000"/>
  </r>
  <r>
    <x v="17"/>
    <n v="4351"/>
    <x v="16"/>
    <x v="77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8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9"/>
    <n v="0"/>
    <x v="14"/>
    <x v="0"/>
    <n v="5"/>
    <x v="6"/>
    <x v="6"/>
    <x v="0"/>
    <s v="Běžné výdaje"/>
    <x v="0"/>
    <n v="170000"/>
    <n v="170000"/>
    <n v="170000"/>
  </r>
  <r>
    <x v="19"/>
    <n v="4311"/>
    <x v="19"/>
    <x v="80"/>
    <n v="0"/>
    <x v="10"/>
    <x v="0"/>
    <n v="5"/>
    <x v="3"/>
    <x v="3"/>
    <x v="4"/>
    <s v="AKCE"/>
    <x v="0"/>
    <n v="0"/>
    <n v="384400"/>
    <n v="0"/>
  </r>
  <r>
    <x v="20"/>
    <n v="4339"/>
    <x v="1"/>
    <x v="81"/>
    <n v="13010"/>
    <x v="14"/>
    <x v="0"/>
    <n v="5"/>
    <x v="6"/>
    <x v="6"/>
    <x v="4"/>
    <s v="AKCE"/>
    <x v="0"/>
    <n v="0"/>
    <n v="264000"/>
    <n v="0"/>
  </r>
  <r>
    <x v="21"/>
    <n v="5212"/>
    <x v="9"/>
    <x v="82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3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4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5"/>
    <n v="81"/>
    <x v="16"/>
    <x v="0"/>
    <n v="7"/>
    <x v="1"/>
    <x v="1"/>
    <x v="4"/>
    <s v="AKCE"/>
    <x v="0"/>
    <n v="0"/>
    <n v="0"/>
    <n v="0"/>
  </r>
  <r>
    <x v="23"/>
    <n v="5512"/>
    <x v="9"/>
    <x v="37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6"/>
    <n v="81"/>
    <x v="16"/>
    <x v="0"/>
    <n v="7"/>
    <x v="1"/>
    <x v="1"/>
    <x v="4"/>
    <s v="AKCE"/>
    <x v="0"/>
    <n v="0"/>
    <n v="0"/>
    <n v="0"/>
  </r>
  <r>
    <x v="23"/>
    <n v="5512"/>
    <x v="11"/>
    <x v="87"/>
    <n v="0"/>
    <x v="16"/>
    <x v="0"/>
    <n v="7"/>
    <x v="1"/>
    <x v="1"/>
    <x v="0"/>
    <s v="Běžné výdaje"/>
    <x v="0"/>
    <n v="400000"/>
    <n v="400000"/>
    <n v="400000"/>
  </r>
  <r>
    <x v="23"/>
    <n v="5512"/>
    <x v="20"/>
    <x v="88"/>
    <n v="0"/>
    <x v="16"/>
    <x v="0"/>
    <n v="7"/>
    <x v="1"/>
    <x v="1"/>
    <x v="0"/>
    <s v="Běžné výdaje"/>
    <x v="0"/>
    <n v="100000"/>
    <n v="100000"/>
    <n v="100000"/>
  </r>
  <r>
    <x v="23"/>
    <n v="5512"/>
    <x v="20"/>
    <x v="89"/>
    <n v="14022"/>
    <x v="16"/>
    <x v="0"/>
    <n v="7"/>
    <x v="1"/>
    <x v="1"/>
    <x v="4"/>
    <s v="AKCE"/>
    <x v="0"/>
    <n v="0"/>
    <n v="8500"/>
    <n v="0"/>
  </r>
  <r>
    <x v="23"/>
    <n v="5512"/>
    <x v="0"/>
    <x v="90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91"/>
    <n v="81"/>
    <x v="16"/>
    <x v="0"/>
    <n v="7"/>
    <x v="1"/>
    <x v="1"/>
    <x v="4"/>
    <s v="AKCE"/>
    <x v="0"/>
    <n v="0"/>
    <n v="653000"/>
    <n v="0"/>
  </r>
  <r>
    <x v="23"/>
    <n v="5512"/>
    <x v="2"/>
    <x v="92"/>
    <n v="0"/>
    <x v="16"/>
    <x v="0"/>
    <n v="7"/>
    <x v="1"/>
    <x v="1"/>
    <x v="0"/>
    <s v="Běžné výdaje"/>
    <x v="1"/>
    <n v="0"/>
    <n v="0"/>
    <n v="0"/>
  </r>
  <r>
    <x v="23"/>
    <n v="5512"/>
    <x v="0"/>
    <x v="93"/>
    <n v="14004"/>
    <x v="16"/>
    <x v="0"/>
    <n v="7"/>
    <x v="1"/>
    <x v="1"/>
    <x v="4"/>
    <s v="AKCE"/>
    <x v="0"/>
    <n v="0"/>
    <n v="0"/>
    <n v="0"/>
  </r>
  <r>
    <x v="24"/>
    <n v="6112"/>
    <x v="21"/>
    <x v="94"/>
    <n v="0"/>
    <x v="17"/>
    <x v="0"/>
    <n v="9"/>
    <x v="3"/>
    <x v="3"/>
    <x v="0"/>
    <s v="Běžné výdaje"/>
    <x v="0"/>
    <n v="5840000"/>
    <n v="5840000"/>
    <n v="5840000"/>
  </r>
  <r>
    <x v="24"/>
    <n v="6112"/>
    <x v="22"/>
    <x v="95"/>
    <n v="0"/>
    <x v="17"/>
    <x v="0"/>
    <n v="9"/>
    <x v="3"/>
    <x v="3"/>
    <x v="0"/>
    <s v="Běžné výdaje"/>
    <x v="0"/>
    <n v="1630000"/>
    <n v="1630000"/>
    <n v="1630000"/>
  </r>
  <r>
    <x v="25"/>
    <n v="6114"/>
    <x v="17"/>
    <x v="96"/>
    <n v="0"/>
    <x v="17"/>
    <x v="0"/>
    <n v="9"/>
    <x v="3"/>
    <x v="3"/>
    <x v="4"/>
    <s v="UZ - neinv. dotace"/>
    <x v="0"/>
    <n v="0"/>
    <n v="215000"/>
    <n v="0"/>
  </r>
  <r>
    <x v="26"/>
    <n v="6171"/>
    <x v="19"/>
    <x v="97"/>
    <n v="0"/>
    <x v="17"/>
    <x v="0"/>
    <n v="9"/>
    <x v="3"/>
    <x v="3"/>
    <x v="0"/>
    <s v="Běžné výdaje"/>
    <x v="0"/>
    <n v="34500000"/>
    <n v="28702600"/>
    <n v="28702600"/>
  </r>
  <r>
    <x v="26"/>
    <n v="6171"/>
    <x v="19"/>
    <x v="97"/>
    <n v="90"/>
    <x v="17"/>
    <x v="0"/>
    <n v="9"/>
    <x v="3"/>
    <x v="3"/>
    <x v="4"/>
    <s v="Běžné výdaje"/>
    <x v="0"/>
    <n v="0"/>
    <n v="5797400"/>
    <n v="5797400"/>
  </r>
  <r>
    <x v="26"/>
    <n v="6171"/>
    <x v="19"/>
    <x v="98"/>
    <n v="13024"/>
    <x v="17"/>
    <x v="0"/>
    <n v="9"/>
    <x v="3"/>
    <x v="3"/>
    <x v="4"/>
    <s v="AKCE"/>
    <x v="0"/>
    <n v="0"/>
    <n v="2454900"/>
    <n v="0"/>
  </r>
  <r>
    <x v="26"/>
    <n v="6171"/>
    <x v="17"/>
    <x v="96"/>
    <n v="0"/>
    <x v="17"/>
    <x v="0"/>
    <n v="9"/>
    <x v="3"/>
    <x v="3"/>
    <x v="0"/>
    <s v="Běžné výdaje"/>
    <x v="0"/>
    <n v="1398000"/>
    <n v="1398000"/>
    <n v="1398000"/>
  </r>
  <r>
    <x v="26"/>
    <n v="6171"/>
    <x v="22"/>
    <x v="99"/>
    <n v="0"/>
    <x v="17"/>
    <x v="0"/>
    <n v="9"/>
    <x v="3"/>
    <x v="3"/>
    <x v="0"/>
    <s v="Běžné výdaje"/>
    <x v="0"/>
    <n v="8751000"/>
    <n v="8751000"/>
    <n v="8751000"/>
  </r>
  <r>
    <x v="26"/>
    <n v="6171"/>
    <x v="23"/>
    <x v="100"/>
    <n v="0"/>
    <x v="17"/>
    <x v="0"/>
    <n v="9"/>
    <x v="3"/>
    <x v="3"/>
    <x v="0"/>
    <s v="Běžné výdaje"/>
    <x v="0"/>
    <n v="3118000"/>
    <n v="3118000"/>
    <n v="3118000"/>
  </r>
  <r>
    <x v="26"/>
    <n v="6171"/>
    <x v="24"/>
    <x v="101"/>
    <n v="0"/>
    <x v="17"/>
    <x v="0"/>
    <n v="9"/>
    <x v="3"/>
    <x v="3"/>
    <x v="0"/>
    <s v="Běžné výdaje"/>
    <x v="0"/>
    <n v="230000"/>
    <n v="230000"/>
    <n v="230000"/>
  </r>
  <r>
    <x v="26"/>
    <n v="6171"/>
    <x v="25"/>
    <x v="102"/>
    <n v="0"/>
    <x v="17"/>
    <x v="0"/>
    <n v="9"/>
    <x v="3"/>
    <x v="3"/>
    <x v="0"/>
    <s v="Běžné výdaje"/>
    <x v="0"/>
    <n v="178000"/>
    <n v="178000"/>
    <n v="178000"/>
  </r>
  <r>
    <x v="26"/>
    <n v="6171"/>
    <x v="7"/>
    <x v="103"/>
    <n v="0"/>
    <x v="17"/>
    <x v="0"/>
    <n v="9"/>
    <x v="3"/>
    <x v="3"/>
    <x v="0"/>
    <s v="Běžné výdaje"/>
    <x v="0"/>
    <n v="40000"/>
    <n v="40000"/>
    <n v="40000"/>
  </r>
  <r>
    <x v="26"/>
    <n v="6171"/>
    <x v="8"/>
    <x v="104"/>
    <n v="0"/>
    <x v="17"/>
    <x v="0"/>
    <n v="9"/>
    <x v="3"/>
    <x v="3"/>
    <x v="0"/>
    <s v="Běžné výdaje"/>
    <x v="0"/>
    <n v="500000"/>
    <n v="500000"/>
    <n v="500000"/>
  </r>
  <r>
    <x v="26"/>
    <n v="6171"/>
    <x v="9"/>
    <x v="105"/>
    <n v="0"/>
    <x v="17"/>
    <x v="0"/>
    <n v="9"/>
    <x v="3"/>
    <x v="3"/>
    <x v="0"/>
    <s v="Běžné výdaje"/>
    <x v="0"/>
    <n v="600000"/>
    <n v="600000"/>
    <n v="600000"/>
  </r>
  <r>
    <x v="26"/>
    <n v="6171"/>
    <x v="20"/>
    <x v="88"/>
    <n v="0"/>
    <x v="17"/>
    <x v="0"/>
    <n v="9"/>
    <x v="3"/>
    <x v="3"/>
    <x v="0"/>
    <s v="Běžné výdaje"/>
    <x v="0"/>
    <n v="100000"/>
    <n v="100000"/>
    <n v="100000"/>
  </r>
  <r>
    <x v="26"/>
    <n v="6171"/>
    <x v="26"/>
    <x v="106"/>
    <n v="0"/>
    <x v="17"/>
    <x v="0"/>
    <n v="9"/>
    <x v="3"/>
    <x v="3"/>
    <x v="0"/>
    <s v="Běžné výdaje"/>
    <x v="0"/>
    <n v="200000"/>
    <n v="200000"/>
    <n v="200000"/>
  </r>
  <r>
    <x v="26"/>
    <n v="6171"/>
    <x v="27"/>
    <x v="107"/>
    <n v="0"/>
    <x v="17"/>
    <x v="0"/>
    <n v="9"/>
    <x v="3"/>
    <x v="3"/>
    <x v="0"/>
    <s v="Běžné výdaje"/>
    <x v="0"/>
    <n v="550000"/>
    <n v="550000"/>
    <n v="550000"/>
  </r>
  <r>
    <x v="26"/>
    <n v="6171"/>
    <x v="28"/>
    <x v="108"/>
    <n v="0"/>
    <x v="17"/>
    <x v="0"/>
    <n v="9"/>
    <x v="3"/>
    <x v="3"/>
    <x v="0"/>
    <s v="Běžné výdaje"/>
    <x v="0"/>
    <n v="160000"/>
    <n v="160000"/>
    <n v="160000"/>
  </r>
  <r>
    <x v="26"/>
    <n v="6171"/>
    <x v="29"/>
    <x v="109"/>
    <n v="0"/>
    <x v="17"/>
    <x v="0"/>
    <n v="9"/>
    <x v="3"/>
    <x v="3"/>
    <x v="0"/>
    <s v="Běžné výdaje"/>
    <x v="0"/>
    <n v="550000"/>
    <n v="550000"/>
    <n v="550000"/>
  </r>
  <r>
    <x v="26"/>
    <n v="6171"/>
    <x v="30"/>
    <x v="110"/>
    <n v="0"/>
    <x v="17"/>
    <x v="0"/>
    <n v="9"/>
    <x v="3"/>
    <x v="3"/>
    <x v="0"/>
    <s v="Běžné výdaje"/>
    <x v="0"/>
    <n v="400000"/>
    <n v="400000"/>
    <n v="400000"/>
  </r>
  <r>
    <x v="26"/>
    <n v="6171"/>
    <x v="30"/>
    <x v="110"/>
    <n v="0"/>
    <x v="17"/>
    <x v="0"/>
    <n v="9"/>
    <x v="3"/>
    <x v="3"/>
    <x v="0"/>
    <s v="Běžné výdaje"/>
    <x v="0"/>
    <n v="0"/>
    <n v="83800"/>
    <n v="83800"/>
  </r>
  <r>
    <x v="26"/>
    <n v="6171"/>
    <x v="30"/>
    <x v="111"/>
    <n v="0"/>
    <x v="17"/>
    <x v="0"/>
    <n v="9"/>
    <x v="3"/>
    <x v="3"/>
    <x v="4"/>
    <s v="AKCE"/>
    <x v="0"/>
    <n v="0"/>
    <n v="78400"/>
    <n v="0"/>
  </r>
  <r>
    <x v="26"/>
    <n v="6171"/>
    <x v="1"/>
    <x v="112"/>
    <n v="0"/>
    <x v="17"/>
    <x v="0"/>
    <n v="9"/>
    <x v="3"/>
    <x v="3"/>
    <x v="0"/>
    <s v="Běžné výdaje"/>
    <x v="0"/>
    <n v="1000000"/>
    <n v="1000000"/>
    <n v="1000000"/>
  </r>
  <r>
    <x v="26"/>
    <n v="6171"/>
    <x v="0"/>
    <x v="113"/>
    <n v="0"/>
    <x v="17"/>
    <x v="0"/>
    <n v="9"/>
    <x v="3"/>
    <x v="3"/>
    <x v="0"/>
    <s v="Běžné výdaje"/>
    <x v="0"/>
    <n v="100000"/>
    <n v="100000"/>
    <n v="100000"/>
  </r>
  <r>
    <x v="26"/>
    <n v="6171"/>
    <x v="31"/>
    <x v="114"/>
    <n v="0"/>
    <x v="17"/>
    <x v="0"/>
    <n v="9"/>
    <x v="3"/>
    <x v="3"/>
    <x v="0"/>
    <s v="Běžné výdaje"/>
    <x v="0"/>
    <n v="1400000"/>
    <n v="1400000"/>
    <n v="1400000"/>
  </r>
  <r>
    <x v="26"/>
    <n v="6171"/>
    <x v="32"/>
    <x v="115"/>
    <n v="0"/>
    <x v="17"/>
    <x v="0"/>
    <n v="9"/>
    <x v="3"/>
    <x v="3"/>
    <x v="0"/>
    <s v="Běžné výdaje"/>
    <x v="0"/>
    <n v="30000"/>
    <n v="30000"/>
    <n v="30000"/>
  </r>
  <r>
    <x v="26"/>
    <n v="6171"/>
    <x v="33"/>
    <x v="116"/>
    <n v="0"/>
    <x v="17"/>
    <x v="0"/>
    <n v="9"/>
    <x v="3"/>
    <x v="3"/>
    <x v="20"/>
    <s v="Běžné výdaje"/>
    <x v="0"/>
    <n v="3530000"/>
    <n v="3530000"/>
    <n v="3530000"/>
  </r>
  <r>
    <x v="26"/>
    <n v="6171"/>
    <x v="34"/>
    <x v="117"/>
    <n v="0"/>
    <x v="17"/>
    <x v="0"/>
    <n v="9"/>
    <x v="3"/>
    <x v="3"/>
    <x v="0"/>
    <s v="Běžné výdaje"/>
    <x v="0"/>
    <n v="50000"/>
    <n v="50000"/>
    <n v="50000"/>
  </r>
  <r>
    <x v="26"/>
    <n v="6171"/>
    <x v="35"/>
    <x v="118"/>
    <n v="0"/>
    <x v="17"/>
    <x v="0"/>
    <n v="9"/>
    <x v="3"/>
    <x v="3"/>
    <x v="0"/>
    <s v="Běžné výdaje"/>
    <x v="1"/>
    <n v="750000"/>
    <n v="750000"/>
    <n v="750000"/>
  </r>
  <r>
    <x v="26"/>
    <n v="6171"/>
    <x v="36"/>
    <x v="119"/>
    <n v="0"/>
    <x v="17"/>
    <x v="0"/>
    <n v="9"/>
    <x v="3"/>
    <x v="3"/>
    <x v="0"/>
    <s v="Běžné výdaje"/>
    <x v="1"/>
    <n v="0"/>
    <n v="0"/>
    <n v="0"/>
  </r>
  <r>
    <x v="26"/>
    <n v="6171"/>
    <x v="37"/>
    <x v="120"/>
    <n v="0"/>
    <x v="17"/>
    <x v="0"/>
    <n v="9"/>
    <x v="3"/>
    <x v="3"/>
    <x v="21"/>
    <s v="AKCE"/>
    <x v="1"/>
    <n v="13400000"/>
    <n v="13400000"/>
    <n v="13400000"/>
  </r>
  <r>
    <x v="26"/>
    <n v="6171"/>
    <x v="2"/>
    <x v="121"/>
    <n v="0"/>
    <x v="17"/>
    <x v="0"/>
    <n v="9"/>
    <x v="3"/>
    <x v="3"/>
    <x v="0"/>
    <s v="Běžné výdaje"/>
    <x v="1"/>
    <n v="100000"/>
    <n v="100000"/>
    <n v="100000"/>
  </r>
  <r>
    <x v="26"/>
    <n v="6171"/>
    <x v="37"/>
    <x v="122"/>
    <n v="0"/>
    <x v="17"/>
    <x v="0"/>
    <n v="9"/>
    <x v="3"/>
    <x v="3"/>
    <x v="0"/>
    <s v="Běžné výdaje"/>
    <x v="1"/>
    <n v="560000"/>
    <n v="560000"/>
    <n v="560000"/>
  </r>
  <r>
    <x v="26"/>
    <n v="6171"/>
    <x v="9"/>
    <x v="123"/>
    <n v="0"/>
    <x v="18"/>
    <x v="0"/>
    <n v="9"/>
    <x v="2"/>
    <x v="2"/>
    <x v="0"/>
    <s v="Běžné výdaje"/>
    <x v="0"/>
    <n v="250000"/>
    <n v="250000"/>
    <n v="250000"/>
  </r>
  <r>
    <x v="26"/>
    <n v="6171"/>
    <x v="10"/>
    <x v="124"/>
    <n v="0"/>
    <x v="18"/>
    <x v="0"/>
    <n v="9"/>
    <x v="2"/>
    <x v="2"/>
    <x v="0"/>
    <s v="Běžné výdaje"/>
    <x v="0"/>
    <n v="200000"/>
    <n v="200000"/>
    <n v="200000"/>
  </r>
  <r>
    <x v="26"/>
    <n v="6171"/>
    <x v="11"/>
    <x v="125"/>
    <n v="0"/>
    <x v="18"/>
    <x v="0"/>
    <n v="9"/>
    <x v="2"/>
    <x v="2"/>
    <x v="0"/>
    <s v="Běžné výdaje"/>
    <x v="0"/>
    <n v="1050000"/>
    <n v="1050000"/>
    <n v="1050000"/>
  </r>
  <r>
    <x v="26"/>
    <n v="6171"/>
    <x v="16"/>
    <x v="55"/>
    <n v="0"/>
    <x v="18"/>
    <x v="0"/>
    <n v="9"/>
    <x v="2"/>
    <x v="2"/>
    <x v="0"/>
    <s v="Běžné výdaje"/>
    <x v="0"/>
    <n v="1200000"/>
    <n v="1200000"/>
    <n v="1200000"/>
  </r>
  <r>
    <x v="26"/>
    <n v="6171"/>
    <x v="0"/>
    <x v="126"/>
    <n v="0"/>
    <x v="18"/>
    <x v="0"/>
    <n v="9"/>
    <x v="2"/>
    <x v="2"/>
    <x v="0"/>
    <s v="Běžné výdaje"/>
    <x v="0"/>
    <n v="1000000"/>
    <n v="1000000"/>
    <n v="1000000"/>
  </r>
  <r>
    <x v="26"/>
    <n v="6171"/>
    <x v="1"/>
    <x v="41"/>
    <n v="0"/>
    <x v="18"/>
    <x v="0"/>
    <n v="9"/>
    <x v="2"/>
    <x v="2"/>
    <x v="0"/>
    <s v="Běžné výdaje"/>
    <x v="0"/>
    <n v="700000"/>
    <n v="700000"/>
    <n v="700000"/>
  </r>
  <r>
    <x v="26"/>
    <n v="6171"/>
    <x v="38"/>
    <x v="127"/>
    <n v="0"/>
    <x v="19"/>
    <x v="0"/>
    <n v="9"/>
    <x v="1"/>
    <x v="1"/>
    <x v="0"/>
    <s v="Běžné výdaje"/>
    <x v="0"/>
    <n v="150000"/>
    <n v="150000"/>
    <n v="150000"/>
  </r>
  <r>
    <x v="26"/>
    <n v="6171"/>
    <x v="9"/>
    <x v="128"/>
    <n v="0"/>
    <x v="19"/>
    <x v="0"/>
    <n v="9"/>
    <x v="1"/>
    <x v="1"/>
    <x v="0"/>
    <s v="Běžné výdaje"/>
    <x v="0"/>
    <n v="200000"/>
    <n v="200000"/>
    <n v="200000"/>
  </r>
  <r>
    <x v="26"/>
    <n v="6171"/>
    <x v="2"/>
    <x v="129"/>
    <n v="0"/>
    <x v="19"/>
    <x v="0"/>
    <n v="9"/>
    <x v="1"/>
    <x v="1"/>
    <x v="22"/>
    <s v="Spoluúčasti"/>
    <x v="1"/>
    <n v="3000000"/>
    <n v="988000"/>
    <n v="3000000"/>
  </r>
  <r>
    <x v="27"/>
    <n v="6310"/>
    <x v="39"/>
    <x v="130"/>
    <n v="0"/>
    <x v="20"/>
    <x v="0"/>
    <n v="10"/>
    <x v="3"/>
    <x v="3"/>
    <x v="0"/>
    <s v="Běžné výdaje"/>
    <x v="0"/>
    <n v="120000"/>
    <n v="120000"/>
    <n v="120000"/>
  </r>
  <r>
    <x v="28"/>
    <n v="6320"/>
    <x v="39"/>
    <x v="131"/>
    <n v="0"/>
    <x v="20"/>
    <x v="0"/>
    <n v="10"/>
    <x v="3"/>
    <x v="3"/>
    <x v="0"/>
    <s v="Běžné výdaje"/>
    <x v="0"/>
    <n v="400000"/>
    <n v="400000"/>
    <n v="400000"/>
  </r>
  <r>
    <x v="29"/>
    <n v="6330"/>
    <x v="40"/>
    <x v="132"/>
    <n v="0"/>
    <x v="20"/>
    <x v="0"/>
    <n v="10"/>
    <x v="1"/>
    <x v="1"/>
    <x v="4"/>
    <s v="AKCE"/>
    <x v="0"/>
    <n v="0"/>
    <n v="79300"/>
    <n v="0"/>
  </r>
  <r>
    <x v="29"/>
    <n v="6330"/>
    <x v="40"/>
    <x v="132"/>
    <n v="33092"/>
    <x v="20"/>
    <x v="0"/>
    <n v="10"/>
    <x v="1"/>
    <x v="1"/>
    <x v="4"/>
    <s v="AKCE"/>
    <x v="0"/>
    <n v="0"/>
    <n v="156900"/>
    <n v="0"/>
  </r>
  <r>
    <x v="29"/>
    <n v="6330"/>
    <x v="40"/>
    <x v="132"/>
    <n v="0"/>
    <x v="20"/>
    <x v="0"/>
    <n v="10"/>
    <x v="1"/>
    <x v="1"/>
    <x v="4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920000"/>
    <n v="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Náklady"/>
    <n v="12020000"/>
    <n v="12020000"/>
    <n v="6500000"/>
  </r>
  <r>
    <x v="0"/>
    <x v="1"/>
    <s v="Náklady"/>
    <n v="0"/>
    <n v="0"/>
    <n v="2500000"/>
  </r>
  <r>
    <x v="1"/>
    <x v="0"/>
    <s v="Náklady"/>
    <n v="1340000"/>
    <n v="1340000"/>
    <n v="1600000"/>
  </r>
  <r>
    <x v="1"/>
    <x v="1"/>
    <s v="Náklady"/>
    <n v="0"/>
    <n v="0"/>
    <n v="300000"/>
  </r>
  <r>
    <x v="2"/>
    <x v="2"/>
    <s v="Náklady"/>
    <n v="0"/>
    <n v="0"/>
    <n v="0"/>
  </r>
  <r>
    <x v="3"/>
    <x v="2"/>
    <s v="Náklady"/>
    <n v="3000000"/>
    <n v="3000000"/>
    <n v="2250000"/>
  </r>
  <r>
    <x v="3"/>
    <x v="2"/>
    <s v="Náklady"/>
    <n v="3000000"/>
    <n v="3000000"/>
    <n v="2250000"/>
  </r>
  <r>
    <x v="4"/>
    <x v="3"/>
    <s v="Náklady"/>
    <n v="3000000"/>
    <n v="3000000"/>
    <n v="4000000"/>
  </r>
  <r>
    <x v="5"/>
    <x v="2"/>
    <s v="Náklady"/>
    <n v="0"/>
    <n v="0"/>
    <n v="0"/>
  </r>
  <r>
    <x v="6"/>
    <x v="3"/>
    <s v="Náklady"/>
    <n v="0"/>
    <n v="0"/>
    <n v="1000000"/>
  </r>
  <r>
    <x v="7"/>
    <x v="4"/>
    <s v="Náklady"/>
    <n v="9000000"/>
    <n v="9000000"/>
    <n v="9000000"/>
  </r>
  <r>
    <x v="8"/>
    <x v="4"/>
    <s v="Náklady"/>
    <n v="1450000"/>
    <n v="1450000"/>
    <n v="1700000"/>
  </r>
  <r>
    <x v="9"/>
    <x v="5"/>
    <s v="Náklady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50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6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156900"/>
    <n v="0"/>
    <n v="33092"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11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5"/>
    <x v="1"/>
    <x v="0"/>
    <x v="7"/>
    <x v="12"/>
    <x v="3"/>
    <n v="0"/>
    <n v="38410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1"/>
    <x v="14"/>
    <x v="5"/>
    <n v="54405300"/>
    <n v="54405300"/>
    <n v="54405300"/>
    <m/>
    <m/>
    <m/>
  </r>
  <r>
    <x v="18"/>
    <x v="7"/>
    <x v="3"/>
    <x v="1"/>
    <x v="11"/>
    <x v="14"/>
    <x v="5"/>
    <n v="0"/>
    <n v="0"/>
    <n v="0"/>
    <m/>
    <m/>
    <m/>
  </r>
  <r>
    <x v="19"/>
    <x v="7"/>
    <x v="3"/>
    <x v="1"/>
    <x v="11"/>
    <x v="14"/>
    <x v="5"/>
    <n v="0"/>
    <n v="0"/>
    <n v="0"/>
    <m/>
    <m/>
    <m/>
  </r>
  <r>
    <x v="20"/>
    <x v="7"/>
    <x v="3"/>
    <x v="1"/>
    <x v="11"/>
    <x v="14"/>
    <x v="5"/>
    <n v="0"/>
    <n v="78400"/>
    <n v="0"/>
    <n v="81"/>
    <m/>
    <m/>
  </r>
  <r>
    <x v="21"/>
    <x v="7"/>
    <x v="3"/>
    <x v="1"/>
    <x v="11"/>
    <x v="14"/>
    <x v="5"/>
    <n v="0"/>
    <n v="5797400"/>
    <n v="0"/>
    <n v="99"/>
    <m/>
    <m/>
  </r>
  <r>
    <x v="22"/>
    <x v="7"/>
    <x v="3"/>
    <x v="1"/>
    <x v="11"/>
    <x v="14"/>
    <x v="5"/>
    <n v="0"/>
    <n v="2533300"/>
    <n v="0"/>
    <n v="96"/>
    <m/>
    <m/>
  </r>
  <r>
    <x v="23"/>
    <x v="7"/>
    <x v="3"/>
    <x v="1"/>
    <x v="11"/>
    <x v="14"/>
    <x v="5"/>
    <n v="0"/>
    <n v="653000"/>
    <n v="0"/>
    <n v="81"/>
    <m/>
    <m/>
  </r>
  <r>
    <x v="24"/>
    <x v="7"/>
    <x v="3"/>
    <x v="1"/>
    <x v="11"/>
    <x v="14"/>
    <x v="5"/>
    <n v="0"/>
    <n v="372400"/>
    <n v="0"/>
    <n v="81"/>
    <m/>
    <m/>
  </r>
  <r>
    <x v="25"/>
    <x v="7"/>
    <x v="3"/>
    <x v="1"/>
    <x v="11"/>
    <x v="14"/>
    <x v="5"/>
    <n v="0"/>
    <n v="23600"/>
    <n v="0"/>
    <n v="81"/>
    <m/>
    <m/>
  </r>
  <r>
    <x v="26"/>
    <x v="7"/>
    <x v="3"/>
    <x v="1"/>
    <x v="11"/>
    <x v="14"/>
    <x v="5"/>
    <n v="0"/>
    <n v="114800"/>
    <n v="0"/>
    <n v="93"/>
    <m/>
    <m/>
  </r>
  <r>
    <x v="27"/>
    <x v="7"/>
    <x v="3"/>
    <x v="1"/>
    <x v="11"/>
    <x v="14"/>
    <x v="5"/>
    <n v="0"/>
    <n v="465000"/>
    <n v="0"/>
    <n v="98"/>
    <m/>
    <m/>
  </r>
  <r>
    <x v="28"/>
    <x v="7"/>
    <x v="3"/>
    <x v="1"/>
    <x v="11"/>
    <x v="14"/>
    <x v="5"/>
    <n v="0"/>
    <n v="91900"/>
    <n v="0"/>
    <n v="115"/>
    <m/>
    <m/>
  </r>
  <r>
    <x v="29"/>
    <x v="7"/>
    <x v="3"/>
    <x v="1"/>
    <x v="11"/>
    <x v="14"/>
    <x v="5"/>
    <n v="0"/>
    <n v="0"/>
    <n v="0"/>
    <n v="137"/>
    <m/>
    <m/>
  </r>
  <r>
    <x v="30"/>
    <x v="7"/>
    <x v="3"/>
    <x v="1"/>
    <x v="11"/>
    <x v="15"/>
    <x v="5"/>
    <n v="0"/>
    <n v="1070000"/>
    <n v="0"/>
    <n v="84"/>
    <m/>
    <m/>
  </r>
  <r>
    <x v="31"/>
    <x v="7"/>
    <x v="3"/>
    <x v="1"/>
    <x v="11"/>
    <x v="15"/>
    <x v="5"/>
    <n v="0"/>
    <n v="10000000"/>
    <n v="0"/>
    <n v="148"/>
    <m/>
    <m/>
  </r>
  <r>
    <x v="32"/>
    <x v="7"/>
    <x v="3"/>
    <x v="1"/>
    <x v="11"/>
    <x v="15"/>
    <x v="5"/>
    <n v="0"/>
    <n v="6000000"/>
    <n v="0"/>
    <n v="148"/>
    <m/>
    <m/>
  </r>
  <r>
    <x v="33"/>
    <x v="7"/>
    <x v="3"/>
    <x v="1"/>
    <x v="11"/>
    <x v="15"/>
    <x v="5"/>
    <n v="0"/>
    <n v="15000000"/>
    <n v="0"/>
    <n v="84"/>
    <m/>
    <m/>
  </r>
  <r>
    <x v="34"/>
    <x v="7"/>
    <x v="3"/>
    <x v="1"/>
    <x v="11"/>
    <x v="14"/>
    <x v="5"/>
    <n v="0"/>
    <n v="0"/>
    <n v="0"/>
    <m/>
    <m/>
    <m/>
  </r>
  <r>
    <x v="17"/>
    <x v="8"/>
    <x v="3"/>
    <x v="0"/>
    <x v="11"/>
    <x v="14"/>
    <x v="5"/>
    <n v="11924100"/>
    <n v="11924100"/>
    <n v="11924100"/>
    <m/>
    <m/>
    <m/>
  </r>
  <r>
    <x v="17"/>
    <x v="8"/>
    <x v="3"/>
    <x v="1"/>
    <x v="11"/>
    <x v="14"/>
    <x v="5"/>
    <n v="0"/>
    <n v="264000"/>
    <n v="0"/>
    <n v="13010"/>
    <m/>
    <m/>
  </r>
  <r>
    <x v="17"/>
    <x v="8"/>
    <x v="3"/>
    <x v="1"/>
    <x v="11"/>
    <x v="14"/>
    <x v="5"/>
    <n v="0"/>
    <n v="2454900"/>
    <n v="0"/>
    <n v="13024"/>
    <m/>
    <m/>
  </r>
  <r>
    <x v="17"/>
    <x v="8"/>
    <x v="3"/>
    <x v="1"/>
    <x v="11"/>
    <x v="14"/>
    <x v="5"/>
    <n v="0"/>
    <n v="384400"/>
    <n v="0"/>
    <n v="13015"/>
    <m/>
    <m/>
  </r>
  <r>
    <x v="17"/>
    <x v="8"/>
    <x v="3"/>
    <x v="1"/>
    <x v="11"/>
    <x v="14"/>
    <x v="5"/>
    <n v="0"/>
    <n v="215000"/>
    <n v="0"/>
    <n v="98071"/>
    <m/>
    <m/>
  </r>
  <r>
    <x v="17"/>
    <x v="8"/>
    <x v="3"/>
    <x v="1"/>
    <x v="11"/>
    <x v="14"/>
    <x v="5"/>
    <n v="0"/>
    <n v="8500"/>
    <n v="0"/>
    <n v="14022"/>
    <m/>
    <m/>
  </r>
  <r>
    <x v="17"/>
    <x v="8"/>
    <x v="3"/>
    <x v="1"/>
    <x v="11"/>
    <x v="14"/>
    <x v="5"/>
    <n v="0"/>
    <n v="30000"/>
    <n v="0"/>
    <n v="34053"/>
    <m/>
    <m/>
  </r>
  <r>
    <x v="17"/>
    <x v="8"/>
    <x v="3"/>
    <x v="1"/>
    <x v="11"/>
    <x v="14"/>
    <x v="5"/>
    <n v="0"/>
    <n v="2237200"/>
    <n v="0"/>
    <n v="33092"/>
    <m/>
    <m/>
  </r>
  <r>
    <x v="17"/>
    <x v="8"/>
    <x v="3"/>
    <x v="1"/>
    <x v="11"/>
    <x v="14"/>
    <x v="5"/>
    <n v="0"/>
    <n v="515100"/>
    <n v="0"/>
    <n v="33092"/>
    <m/>
    <m/>
  </r>
  <r>
    <x v="31"/>
    <x v="8"/>
    <x v="3"/>
    <x v="1"/>
    <x v="11"/>
    <x v="15"/>
    <x v="5"/>
    <n v="0"/>
    <n v="0"/>
    <n v="0"/>
    <n v="17526"/>
    <m/>
    <m/>
  </r>
  <r>
    <x v="35"/>
    <x v="9"/>
    <x v="3"/>
    <x v="0"/>
    <x v="11"/>
    <x v="16"/>
    <x v="5"/>
    <n v="25000000"/>
    <n v="32202600"/>
    <n v="25000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4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07">
      <pivotArea outline="0" collapsedLevelsAreSubtotals="1" fieldPosition="0"/>
    </format>
    <format dxfId="206">
      <pivotArea outline="0" collapsedLevelsAreSubtotals="1" fieldPosition="0"/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20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51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66">
        <item m="1" x="160"/>
        <item x="73"/>
        <item x="130"/>
        <item m="1" x="134"/>
        <item x="115"/>
        <item x="46"/>
        <item x="11"/>
        <item x="62"/>
        <item x="96"/>
        <item m="1" x="153"/>
        <item m="1" x="154"/>
        <item m="1" x="163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4"/>
        <item x="92"/>
        <item x="105"/>
        <item x="50"/>
        <item x="48"/>
        <item x="78"/>
        <item m="1" x="152"/>
        <item m="1" x="135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59"/>
        <item m="1" x="164"/>
        <item x="127"/>
        <item x="103"/>
        <item x="94"/>
        <item m="1" x="155"/>
        <item m="1" x="148"/>
        <item m="1" x="161"/>
        <item x="69"/>
        <item x="126"/>
        <item x="113"/>
        <item x="0"/>
        <item x="1"/>
        <item x="56"/>
        <item x="117"/>
        <item x="112"/>
        <item m="1" x="158"/>
        <item x="102"/>
        <item x="81"/>
        <item x="88"/>
        <item x="131"/>
        <item x="47"/>
        <item x="106"/>
        <item x="109"/>
        <item x="83"/>
        <item x="53"/>
        <item x="114"/>
        <item m="1" x="151"/>
        <item x="128"/>
        <item m="1" x="137"/>
        <item x="23"/>
        <item x="82"/>
        <item x="15"/>
        <item x="25"/>
        <item m="1" x="157"/>
        <item x="13"/>
        <item x="41"/>
        <item x="95"/>
        <item x="99"/>
        <item x="80"/>
        <item x="42"/>
        <item m="1" x="162"/>
        <item m="1" x="150"/>
        <item x="79"/>
        <item x="110"/>
        <item m="1" x="139"/>
        <item x="121"/>
        <item x="107"/>
        <item x="125"/>
        <item x="90"/>
        <item x="24"/>
        <item x="31"/>
        <item m="1" x="133"/>
        <item x="2"/>
        <item x="45"/>
        <item x="124"/>
        <item m="1" x="156"/>
        <item m="1" x="140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2"/>
        <item m="1" x="143"/>
        <item x="129"/>
        <item x="58"/>
        <item m="1" x="146"/>
        <item x="68"/>
        <item m="1" x="141"/>
        <item m="1" x="145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7"/>
        <item x="14"/>
        <item x="12"/>
        <item x="54"/>
        <item x="61"/>
        <item m="1" x="149"/>
        <item x="71"/>
        <item x="118"/>
        <item x="120"/>
        <item m="1" x="136"/>
        <item m="1" x="138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3">
        <item sd="0" m="1" x="33"/>
        <item sd="0" x="11"/>
        <item sd="0" m="1" x="26"/>
        <item m="1" x="28"/>
        <item x="21"/>
        <item m="1" x="31"/>
        <item sd="0" x="14"/>
        <item sd="0" x="13"/>
        <item m="1" x="34"/>
        <item sd="0" m="1" x="42"/>
        <item m="1" x="29"/>
        <item sd="0" m="1" x="39"/>
        <item x="17"/>
        <item sd="0" x="0"/>
        <item x="12"/>
        <item x="3"/>
        <item x="2"/>
        <item m="1" x="24"/>
        <item x="7"/>
        <item x="20"/>
        <item sd="0" m="1" x="35"/>
        <item sd="0" m="1" x="38"/>
        <item sd="0" m="1" x="32"/>
        <item sd="0" m="1" x="40"/>
        <item m="1" x="36"/>
        <item sd="0" m="1" x="41"/>
        <item x="22"/>
        <item sd="0" m="1" x="37"/>
        <item x="10"/>
        <item x="1"/>
        <item sd="0" m="1" x="30"/>
        <item m="1" x="23"/>
        <item x="16"/>
        <item x="19"/>
        <item x="4"/>
        <item x="18"/>
        <item m="1" x="27"/>
        <item m="1" x="25"/>
        <item x="15"/>
        <item x="8"/>
        <item x="5"/>
        <item x="9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6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2">
      <x v="34"/>
    </i>
    <i r="3">
      <x v="8"/>
    </i>
    <i r="1">
      <x v="31"/>
    </i>
    <i r="1">
      <x v="33"/>
    </i>
    <i r="1">
      <x v="34"/>
    </i>
    <i r="1">
      <x v="35"/>
    </i>
    <i>
      <x v="1"/>
    </i>
    <i r="1">
      <x v="1"/>
    </i>
    <i r="1">
      <x v="3"/>
    </i>
    <i r="1">
      <x v="4"/>
    </i>
    <i r="1">
      <x v="5"/>
    </i>
    <i r="2">
      <x v="28"/>
    </i>
    <i r="3">
      <x v="160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4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5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2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209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44" firstHeaderRow="1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x="5"/>
        <item x="25"/>
        <item t="default"/>
      </items>
    </pivotField>
    <pivotField showAll="0" defaultSubtotal="0"/>
    <pivotField axis="axisRow" numFmtId="1" showAll="0" defaultSubtotal="0">
      <items count="42">
        <item x="19"/>
        <item x="17"/>
        <item x="21"/>
        <item x="22"/>
        <item x="23"/>
        <item x="25"/>
        <item x="7"/>
        <item x="8"/>
        <item x="9"/>
        <item x="10"/>
        <item x="11"/>
        <item x="16"/>
        <item x="20"/>
        <item x="26"/>
        <item x="27"/>
        <item x="39"/>
        <item x="28"/>
        <item x="29"/>
        <item x="30"/>
        <item x="1"/>
        <item x="0"/>
        <item x="31"/>
        <item x="32"/>
        <item x="38"/>
        <item x="13"/>
        <item x="14"/>
        <item x="34"/>
        <item x="12"/>
        <item x="18"/>
        <item x="3"/>
        <item x="4"/>
        <item x="40"/>
        <item x="24"/>
        <item x="33"/>
        <item x="2"/>
        <item x="36"/>
        <item x="37"/>
        <item x="5"/>
        <item m="1" x="41"/>
        <item x="35"/>
        <item x="6"/>
        <item x="15"/>
      </items>
    </pivotField>
    <pivotField axis="axisRow" showAll="0">
      <items count="166">
        <item m="1" x="160"/>
        <item x="73"/>
        <item x="130"/>
        <item m="1" x="134"/>
        <item x="115"/>
        <item x="46"/>
        <item x="11"/>
        <item x="62"/>
        <item x="96"/>
        <item m="1" x="153"/>
        <item m="1" x="154"/>
        <item m="1" x="163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4"/>
        <item x="92"/>
        <item x="105"/>
        <item x="50"/>
        <item x="48"/>
        <item x="78"/>
        <item m="1" x="152"/>
        <item m="1" x="135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59"/>
        <item m="1" x="164"/>
        <item x="127"/>
        <item x="103"/>
        <item x="94"/>
        <item m="1" x="155"/>
        <item m="1" x="148"/>
        <item m="1" x="161"/>
        <item x="69"/>
        <item x="126"/>
        <item x="113"/>
        <item x="0"/>
        <item x="3"/>
        <item x="1"/>
        <item x="56"/>
        <item x="117"/>
        <item x="112"/>
        <item m="1" x="158"/>
        <item x="102"/>
        <item x="81"/>
        <item x="88"/>
        <item x="131"/>
        <item x="47"/>
        <item x="106"/>
        <item x="109"/>
        <item x="83"/>
        <item x="53"/>
        <item x="114"/>
        <item m="1" x="151"/>
        <item x="128"/>
        <item m="1" x="137"/>
        <item x="23"/>
        <item x="82"/>
        <item x="15"/>
        <item x="25"/>
        <item m="1" x="157"/>
        <item x="13"/>
        <item x="57"/>
        <item x="41"/>
        <item x="95"/>
        <item x="99"/>
        <item x="80"/>
        <item x="42"/>
        <item m="1" x="162"/>
        <item x="129"/>
        <item m="1" x="142"/>
        <item m="1" x="143"/>
        <item m="1" x="150"/>
        <item x="79"/>
        <item x="110"/>
        <item m="1" x="139"/>
        <item x="121"/>
        <item x="107"/>
        <item x="125"/>
        <item x="90"/>
        <item x="24"/>
        <item x="31"/>
        <item m="1" x="133"/>
        <item x="2"/>
        <item x="45"/>
        <item x="124"/>
        <item m="1" x="156"/>
        <item m="1" x="140"/>
        <item x="51"/>
        <item x="84"/>
        <item x="36"/>
        <item x="116"/>
        <item x="122"/>
        <item x="76"/>
        <item x="100"/>
        <item x="66"/>
        <item x="33"/>
        <item x="4"/>
        <item x="58"/>
        <item m="1" x="146"/>
        <item x="68"/>
        <item m="1" x="141"/>
        <item m="1" x="145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7"/>
        <item x="14"/>
        <item x="12"/>
        <item x="54"/>
        <item x="61"/>
        <item m="1" x="149"/>
        <item x="71"/>
        <item x="118"/>
        <item x="120"/>
        <item m="1" x="136"/>
        <item m="1" x="138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x="8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6">
        <item x="0"/>
        <item m="1" x="15"/>
        <item x="11"/>
        <item x="7"/>
        <item x="12"/>
        <item x="10"/>
        <item x="14"/>
        <item x="1"/>
        <item x="2"/>
        <item x="3"/>
        <item x="4"/>
        <item x="5"/>
        <item x="13"/>
        <item x="8"/>
        <item x="6"/>
        <item x="9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>
      <x v="36"/>
    </i>
    <i r="1">
      <x v="1"/>
    </i>
    <i r="2">
      <x v="17"/>
    </i>
    <i r="3">
      <x v="8"/>
    </i>
    <i r="4">
      <x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20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4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3">
        <item m="1" x="33"/>
        <item x="11"/>
        <item m="1" x="26"/>
        <item m="1" x="28"/>
        <item m="1" x="31"/>
        <item x="14"/>
        <item x="13"/>
        <item m="1" x="34"/>
        <item m="1" x="42"/>
        <item m="1" x="39"/>
        <item x="0"/>
        <item x="12"/>
        <item x="3"/>
        <item x="2"/>
        <item m="1" x="24"/>
        <item x="7"/>
        <item x="20"/>
        <item m="1" x="35"/>
        <item m="1" x="38"/>
        <item m="1" x="32"/>
        <item m="1" x="40"/>
        <item m="1" x="36"/>
        <item m="1" x="41"/>
        <item m="1" x="37"/>
        <item m="1" x="30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92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 r="1">
      <x v="42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6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27"/>
    </i>
    <i r="1">
      <x v="36"/>
    </i>
    <i>
      <x v="31"/>
    </i>
    <i r="1">
      <x v="10"/>
    </i>
    <i r="1">
      <x v="16"/>
    </i>
    <i r="1">
      <x v="29"/>
    </i>
    <i r="1">
      <x v="32"/>
    </i>
    <i r="1">
      <x v="36"/>
    </i>
    <i>
      <x v="33"/>
    </i>
    <i r="1">
      <x v="10"/>
    </i>
    <i>
      <x v="34"/>
    </i>
    <i r="1">
      <x v="10"/>
    </i>
    <i>
      <x v="35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0">
      <pivotArea outline="0" collapsedLevelsAreSubtotals="1" fieldPosition="0"/>
    </format>
    <format dxfId="209">
      <pivotArea outline="0" collapsedLevelsAreSubtotals="1" fieldPosition="0"/>
    </format>
    <format dxfId="20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21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9:C126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15">
      <pivotArea field="0" type="button" dataOnly="0" labelOnly="1" outline="0" axis="axisRow" fieldPosition="0"/>
    </format>
    <format dxfId="214">
      <pivotArea outline="0" collapsedLevelsAreSubtotals="1" fieldPosition="0"/>
    </format>
    <format dxfId="213">
      <pivotArea dataOnly="0" labelOnly="1" fieldPosition="0">
        <references count="1">
          <reference field="0" count="0"/>
        </references>
      </pivotArea>
    </format>
    <format dxfId="212">
      <pivotArea dataOnly="0" labelOnly="1" fieldPosition="0">
        <references count="1">
          <reference field="0" count="0"/>
        </references>
      </pivotArea>
    </format>
    <format dxfId="2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4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4" firstHeaderRow="0" firstDataRow="1" firstDataCol="1"/>
  <pivotFields count="13">
    <pivotField axis="axisRow" showAll="0">
      <items count="46">
        <item x="0"/>
        <item x="13"/>
        <item x="34"/>
        <item x="7"/>
        <item x="31"/>
        <item x="16"/>
        <item x="6"/>
        <item x="8"/>
        <item x="3"/>
        <item x="4"/>
        <item x="2"/>
        <item m="1" x="44"/>
        <item m="1" x="39"/>
        <item x="18"/>
        <item x="5"/>
        <item m="1" x="40"/>
        <item x="1"/>
        <item m="1" x="43"/>
        <item m="1" x="42"/>
        <item x="14"/>
        <item x="10"/>
        <item x="35"/>
        <item m="1" x="41"/>
        <item x="17"/>
        <item x="12"/>
        <item x="20"/>
        <item m="1" x="36"/>
        <item x="19"/>
        <item x="22"/>
        <item x="9"/>
        <item x="27"/>
        <item x="23"/>
        <item x="25"/>
        <item m="1" x="38"/>
        <item x="11"/>
        <item x="29"/>
        <item x="24"/>
        <item m="1" x="37"/>
        <item x="33"/>
        <item x="15"/>
        <item x="28"/>
        <item x="30"/>
        <item x="21"/>
        <item x="26"/>
        <item x="32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1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3">
      <x v="40"/>
    </i>
    <i r="3">
      <x v="41"/>
    </i>
    <i r="3">
      <x v="42"/>
    </i>
    <i r="3">
      <x v="43"/>
    </i>
    <i r="3">
      <x v="44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20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8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66">
        <item m="1" x="160"/>
        <item x="73"/>
        <item x="130"/>
        <item m="1" x="134"/>
        <item x="115"/>
        <item x="46"/>
        <item x="11"/>
        <item x="62"/>
        <item x="96"/>
        <item m="1" x="153"/>
        <item m="1" x="154"/>
        <item m="1" x="163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4"/>
        <item x="92"/>
        <item x="105"/>
        <item x="50"/>
        <item x="48"/>
        <item x="78"/>
        <item m="1" x="152"/>
        <item m="1" x="135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59"/>
        <item m="1" x="164"/>
        <item x="127"/>
        <item x="103"/>
        <item x="94"/>
        <item m="1" x="155"/>
        <item m="1" x="148"/>
        <item m="1" x="161"/>
        <item x="69"/>
        <item x="126"/>
        <item x="113"/>
        <item x="0"/>
        <item x="1"/>
        <item x="56"/>
        <item x="117"/>
        <item x="112"/>
        <item m="1" x="158"/>
        <item x="102"/>
        <item x="81"/>
        <item x="88"/>
        <item x="131"/>
        <item x="47"/>
        <item x="106"/>
        <item x="109"/>
        <item x="83"/>
        <item x="53"/>
        <item x="114"/>
        <item m="1" x="151"/>
        <item x="128"/>
        <item m="1" x="137"/>
        <item x="23"/>
        <item x="82"/>
        <item x="15"/>
        <item x="25"/>
        <item m="1" x="157"/>
        <item x="13"/>
        <item x="41"/>
        <item x="95"/>
        <item x="99"/>
        <item x="80"/>
        <item x="42"/>
        <item m="1" x="162"/>
        <item m="1" x="150"/>
        <item x="79"/>
        <item x="110"/>
        <item m="1" x="139"/>
        <item x="121"/>
        <item x="107"/>
        <item x="125"/>
        <item x="90"/>
        <item x="24"/>
        <item x="31"/>
        <item m="1" x="133"/>
        <item x="2"/>
        <item x="45"/>
        <item x="124"/>
        <item m="1" x="156"/>
        <item m="1" x="140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2"/>
        <item m="1" x="143"/>
        <item x="129"/>
        <item x="58"/>
        <item m="1" x="146"/>
        <item x="68"/>
        <item m="1" x="141"/>
        <item m="1" x="145"/>
        <item x="19"/>
        <item x="111"/>
        <item x="16"/>
        <item x="17"/>
        <item x="26"/>
        <item x="29"/>
        <item x="98"/>
        <item x="72"/>
        <item x="52"/>
        <item x="85"/>
        <item x="86"/>
        <item x="91"/>
        <item m="1" x="147"/>
        <item x="14"/>
        <item x="12"/>
        <item x="54"/>
        <item x="61"/>
        <item m="1" x="149"/>
        <item x="71"/>
        <item x="118"/>
        <item x="120"/>
        <item m="1" x="136"/>
        <item m="1" x="138"/>
        <item x="93"/>
        <item x="5"/>
        <item x="21"/>
        <item x="119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x="67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3">
        <item m="1" x="33"/>
        <item x="11"/>
        <item m="1" x="26"/>
        <item x="14"/>
        <item x="13"/>
        <item m="1" x="39"/>
        <item x="0"/>
        <item m="1" x="35"/>
        <item m="1" x="38"/>
        <item m="1" x="32"/>
        <item m="1" x="40"/>
        <item m="1" x="41"/>
        <item m="1" x="37"/>
        <item m="1" x="36"/>
        <item m="1" x="30"/>
        <item x="20"/>
        <item m="1" x="28"/>
        <item m="1" x="31"/>
        <item x="2"/>
        <item x="3"/>
        <item x="7"/>
        <item m="1" x="24"/>
        <item sd="0" x="12"/>
        <item m="1" x="34"/>
        <item m="1" x="42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4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6"/>
    </i>
    <i r="2">
      <x v="2"/>
    </i>
    <i r="3">
      <x/>
    </i>
    <i r="4">
      <x v="163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21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40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9">
        <item x="0"/>
        <item x="2"/>
        <item m="1" x="6"/>
        <item x="5"/>
        <item x="4"/>
        <item m="1" x="7"/>
        <item x="1"/>
        <item x="3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9">
    <i>
      <x/>
    </i>
    <i r="1">
      <x/>
    </i>
    <i r="1">
      <x v="1"/>
    </i>
    <i>
      <x v="1"/>
    </i>
    <i r="1">
      <x v="12"/>
    </i>
    <i r="1">
      <x v="14"/>
    </i>
    <i r="1">
      <x v="16"/>
    </i>
    <i>
      <x v="3"/>
    </i>
    <i r="1">
      <x v="8"/>
    </i>
    <i>
      <x v="4"/>
    </i>
    <i r="1">
      <x v="3"/>
    </i>
    <i r="1">
      <x v="9"/>
    </i>
    <i>
      <x v="6"/>
    </i>
    <i r="1">
      <x/>
    </i>
    <i r="1">
      <x v="1"/>
    </i>
    <i>
      <x v="7"/>
    </i>
    <i r="1">
      <x v="13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43">
      <pivotArea outline="0" collapsedLevelsAreSubtotals="1" fieldPosition="0"/>
    </format>
    <format dxfId="42">
      <pivotArea field="1" type="button" dataOnly="0" labelOnly="1" outline="0" axis="axisRow" fieldPosition="0"/>
    </format>
    <format dxfId="41">
      <pivotArea field="1" type="button" dataOnly="0" labelOnly="1" outline="0" axis="axisRow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" type="button" dataOnly="0" labelOnly="1" outline="0" axis="axisRow" fieldPosition="0"/>
    </format>
    <format dxfId="25">
      <pivotArea dataOnly="0" labelOnly="1" fieldPosition="0">
        <references count="1">
          <reference field="1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">
      <pivotArea field="1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23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71">
      <pivotArea outline="0" collapsedLevelsAreSubtotals="1" fieldPosition="0"/>
    </format>
    <format dxfId="70">
      <pivotArea field="1" type="button" dataOnly="0" labelOnly="1" outline="0" axis="axisRow" fieldPosition="0"/>
    </format>
    <format dxfId="69">
      <pivotArea field="1" type="button" dataOnly="0" labelOnly="1" outline="0" axis="axisRow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0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4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4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22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grandRow="1" axis="axisRow" fieldPosition="0"/>
    </format>
    <format dxfId="112">
      <pivotArea field="1" type="button" dataOnly="0" labelOnly="1" outline="0" axis="axisRow" fieldPosition="0"/>
    </format>
    <format dxfId="111">
      <pivotArea field="1" type="button" dataOnly="0" labelOnly="1" outline="0" axis="axisRow" fieldPosition="0"/>
    </format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field="1" type="button" dataOnly="0" labelOnly="1" outline="0" axis="axisRow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1" type="button" dataOnly="0" labelOnly="1" outline="0" axis="axisRow" fieldPosition="0"/>
    </format>
    <format dxfId="102">
      <pivotArea dataOnly="0" labelOnly="1" fieldPosition="0">
        <references count="1">
          <reference field="1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9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9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1" type="button" dataOnly="0" labelOnly="1" outline="0" axis="axisRow" fieldPosition="0"/>
    </format>
    <format dxfId="92">
      <pivotArea dataOnly="0" labelOnly="1" fieldPosition="0">
        <references count="1">
          <reference field="1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fieldPosition="0">
        <references count="1">
          <reference field="1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7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77">
      <pivotArea field="1" type="button" dataOnly="0" labelOnly="1" outline="0" axis="axisRow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22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154">
      <pivotArea outline="0" collapsedLevelsAreSubtotals="1" fieldPosition="0"/>
    </format>
    <format dxfId="153">
      <pivotArea grandRow="1" outline="0" collapsedLevelsAreSubtotals="1" fieldPosition="0"/>
    </format>
    <format dxfId="152">
      <pivotArea dataOnly="0" labelOnly="1" grandRow="1" outline="0" fieldPosition="0"/>
    </format>
    <format dxfId="151">
      <pivotArea field="1" type="button" dataOnly="0" labelOnly="1" outline="0" axis="axisRow" fieldPosition="0"/>
    </format>
    <format dxfId="150">
      <pivotArea field="1" type="button" dataOnly="0" labelOnly="1" outline="0" axis="axisRow" fieldPosition="0"/>
    </format>
    <format dxfId="149">
      <pivotArea field="1" type="button" dataOnly="0" labelOnly="1" outline="0" axis="axisRow" fieldPosition="0"/>
    </format>
    <format dxfId="148">
      <pivotArea dataOnly="0" grandRow="1" axis="axisRow" fieldPosition="0"/>
    </format>
    <format dxfId="147">
      <pivotArea field="1" type="button" dataOnly="0" labelOnly="1" outline="0" axis="axisRow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3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3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3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1" type="button" dataOnly="0" labelOnly="1" outline="0" axis="axisRow" fieldPosition="0"/>
    </format>
    <format dxfId="132">
      <pivotArea dataOnly="0" labelOnly="1" fieldPosition="0">
        <references count="1">
          <reference field="1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26">
      <pivotArea field="1" type="button" dataOnly="0" labelOnly="1" outline="0" axis="axisRow" fieldPosition="0"/>
    </format>
    <format dxfId="125">
      <pivotArea dataOnly="0" labelOnly="1" fieldPosition="0">
        <references count="1">
          <reference field="1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0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19">
      <pivotArea field="1" type="button" dataOnly="0" labelOnly="1" outline="0" axis="axisRow" fieldPosition="0"/>
    </format>
    <format dxfId="118">
      <pivotArea grandRow="1" outline="0" collapsedLevelsAreSubtotals="1" fieldPosition="0"/>
    </format>
    <format dxfId="117">
      <pivotArea dataOnly="0" labelOnly="1" grandRow="1" outline="0" fieldPosition="0"/>
    </format>
    <format dxfId="1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65" totalsRowShown="0" headerRowDxfId="199" dataDxfId="198">
  <autoFilter ref="A3:P165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2" totalsRowShown="0" headerRowDxfId="181" dataDxfId="180">
  <autoFilter ref="A4:M52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6:J62" totalsRowShown="0" headerRowDxfId="166" dataDxfId="165">
  <autoFilter ref="A56:J62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48"/>
  <sheetViews>
    <sheetView topLeftCell="A78" workbookViewId="0">
      <selection activeCell="I16" sqref="I16"/>
    </sheetView>
  </sheetViews>
  <sheetFormatPr defaultRowHeight="12.75" x14ac:dyDescent="0.2"/>
  <cols>
    <col min="1" max="1" width="9.28515625" style="187" customWidth="1"/>
    <col min="2" max="2" width="37.5703125" style="187" customWidth="1"/>
    <col min="3" max="3" width="11.85546875" style="187" customWidth="1"/>
    <col min="4" max="4" width="12.42578125" style="187" customWidth="1"/>
    <col min="5" max="5" width="43.7109375" style="188" customWidth="1"/>
    <col min="6" max="6" width="40.85546875" style="187" customWidth="1"/>
    <col min="7" max="7" width="9.140625" style="187"/>
    <col min="8" max="9" width="10.140625" style="187" bestFit="1" customWidth="1"/>
    <col min="10" max="16384" width="9.140625" style="187"/>
  </cols>
  <sheetData>
    <row r="1" spans="1:6" x14ac:dyDescent="0.2">
      <c r="A1" s="186" t="s">
        <v>530</v>
      </c>
    </row>
    <row r="3" spans="1:6" s="188" customFormat="1" ht="28.15" customHeight="1" x14ac:dyDescent="0.2">
      <c r="A3" s="188" t="s">
        <v>377</v>
      </c>
      <c r="B3" s="188" t="s">
        <v>378</v>
      </c>
      <c r="C3" s="188" t="s">
        <v>379</v>
      </c>
      <c r="D3" s="188" t="s">
        <v>380</v>
      </c>
      <c r="E3" s="188" t="s">
        <v>381</v>
      </c>
      <c r="F3" s="188" t="s">
        <v>382</v>
      </c>
    </row>
    <row r="4" spans="1:6" s="189" customFormat="1" x14ac:dyDescent="0.25">
      <c r="E4" s="190"/>
    </row>
    <row r="5" spans="1:6" s="189" customFormat="1" ht="27" customHeight="1" x14ac:dyDescent="0.25">
      <c r="A5" s="191">
        <v>1</v>
      </c>
      <c r="B5" s="189" t="s">
        <v>383</v>
      </c>
      <c r="C5" s="192">
        <v>23600</v>
      </c>
      <c r="D5" s="192">
        <v>23600</v>
      </c>
      <c r="E5" s="190" t="s">
        <v>384</v>
      </c>
      <c r="F5" s="193" t="s">
        <v>385</v>
      </c>
    </row>
    <row r="6" spans="1:6" s="189" customFormat="1" x14ac:dyDescent="0.25">
      <c r="A6" s="191"/>
      <c r="C6" s="192"/>
      <c r="D6" s="192"/>
      <c r="E6" s="190"/>
    </row>
    <row r="7" spans="1:6" s="195" customFormat="1" ht="27" customHeight="1" x14ac:dyDescent="0.25">
      <c r="A7" s="194">
        <v>2</v>
      </c>
      <c r="B7" s="189" t="s">
        <v>386</v>
      </c>
      <c r="C7" s="192">
        <v>264000</v>
      </c>
      <c r="D7" s="192">
        <v>264000</v>
      </c>
      <c r="E7" s="190" t="s">
        <v>387</v>
      </c>
      <c r="F7" s="193" t="s">
        <v>388</v>
      </c>
    </row>
    <row r="8" spans="1:6" s="189" customFormat="1" x14ac:dyDescent="0.25">
      <c r="A8" s="191"/>
      <c r="C8" s="192"/>
      <c r="D8" s="192"/>
      <c r="E8" s="190"/>
    </row>
    <row r="9" spans="1:6" s="189" customFormat="1" ht="27" customHeight="1" x14ac:dyDescent="0.25">
      <c r="A9" s="191">
        <v>3</v>
      </c>
      <c r="B9" s="195" t="s">
        <v>389</v>
      </c>
      <c r="C9" s="192">
        <v>10000000</v>
      </c>
      <c r="D9" s="192">
        <v>10000000</v>
      </c>
      <c r="E9" s="190" t="s">
        <v>390</v>
      </c>
      <c r="F9" s="189" t="s">
        <v>391</v>
      </c>
    </row>
    <row r="10" spans="1:6" s="189" customFormat="1" ht="14.45" customHeight="1" x14ac:dyDescent="0.25">
      <c r="A10" s="191"/>
      <c r="C10" s="192"/>
      <c r="D10" s="192"/>
      <c r="E10" s="190"/>
    </row>
    <row r="11" spans="1:6" s="189" customFormat="1" ht="27" customHeight="1" x14ac:dyDescent="0.25">
      <c r="A11" s="191">
        <v>4</v>
      </c>
      <c r="B11" s="195" t="s">
        <v>392</v>
      </c>
      <c r="C11" s="192">
        <v>0</v>
      </c>
      <c r="D11" s="192">
        <v>3974600</v>
      </c>
      <c r="E11" s="190" t="s">
        <v>393</v>
      </c>
      <c r="F11" s="189" t="s">
        <v>394</v>
      </c>
    </row>
    <row r="12" spans="1:6" s="189" customFormat="1" ht="27" customHeight="1" x14ac:dyDescent="0.25">
      <c r="A12" s="191">
        <v>4</v>
      </c>
      <c r="B12" s="195" t="s">
        <v>395</v>
      </c>
      <c r="C12" s="192">
        <v>0</v>
      </c>
      <c r="D12" s="192">
        <v>1342800</v>
      </c>
      <c r="E12" s="190" t="s">
        <v>396</v>
      </c>
      <c r="F12" s="189" t="s">
        <v>394</v>
      </c>
    </row>
    <row r="13" spans="1:6" s="189" customFormat="1" ht="27" customHeight="1" x14ac:dyDescent="0.25">
      <c r="A13" s="191">
        <v>4</v>
      </c>
      <c r="B13" s="195" t="s">
        <v>397</v>
      </c>
      <c r="C13" s="192">
        <v>0</v>
      </c>
      <c r="D13" s="192">
        <v>249900</v>
      </c>
      <c r="E13" s="190" t="s">
        <v>398</v>
      </c>
      <c r="F13" s="189" t="s">
        <v>394</v>
      </c>
    </row>
    <row r="14" spans="1:6" s="189" customFormat="1" ht="27" customHeight="1" x14ac:dyDescent="0.25">
      <c r="A14" s="191">
        <v>4</v>
      </c>
      <c r="B14" s="195" t="s">
        <v>392</v>
      </c>
      <c r="C14" s="192">
        <v>0</v>
      </c>
      <c r="D14" s="192">
        <v>2474400</v>
      </c>
      <c r="E14" s="190" t="s">
        <v>399</v>
      </c>
      <c r="F14" s="189" t="s">
        <v>394</v>
      </c>
    </row>
    <row r="15" spans="1:6" s="189" customFormat="1" ht="27" customHeight="1" x14ac:dyDescent="0.25">
      <c r="A15" s="191">
        <v>4</v>
      </c>
      <c r="B15" s="195" t="s">
        <v>392</v>
      </c>
      <c r="C15" s="192">
        <v>0</v>
      </c>
      <c r="D15" s="192">
        <v>16658800</v>
      </c>
      <c r="E15" s="190" t="s">
        <v>400</v>
      </c>
      <c r="F15" s="189" t="s">
        <v>394</v>
      </c>
    </row>
    <row r="16" spans="1:6" s="189" customFormat="1" ht="27" customHeight="1" x14ac:dyDescent="0.25">
      <c r="A16" s="191">
        <v>4</v>
      </c>
      <c r="B16" s="195" t="s">
        <v>392</v>
      </c>
      <c r="C16" s="192">
        <v>0</v>
      </c>
      <c r="D16" s="192">
        <v>1704600</v>
      </c>
      <c r="E16" s="190" t="s">
        <v>400</v>
      </c>
      <c r="F16" s="189" t="s">
        <v>394</v>
      </c>
    </row>
    <row r="17" spans="1:9" s="189" customFormat="1" ht="27" customHeight="1" x14ac:dyDescent="0.25">
      <c r="A17" s="191">
        <v>4</v>
      </c>
      <c r="B17" s="195" t="s">
        <v>392</v>
      </c>
      <c r="C17" s="192">
        <v>0</v>
      </c>
      <c r="D17" s="192">
        <v>3455300</v>
      </c>
      <c r="E17" s="190" t="s">
        <v>401</v>
      </c>
      <c r="F17" s="189" t="s">
        <v>394</v>
      </c>
    </row>
    <row r="18" spans="1:9" s="189" customFormat="1" ht="27" customHeight="1" x14ac:dyDescent="0.25">
      <c r="A18" s="191">
        <v>4</v>
      </c>
      <c r="B18" s="195" t="s">
        <v>402</v>
      </c>
      <c r="C18" s="192">
        <v>0</v>
      </c>
      <c r="D18" s="192">
        <v>13587600</v>
      </c>
      <c r="E18" s="190" t="s">
        <v>403</v>
      </c>
      <c r="F18" s="189" t="s">
        <v>394</v>
      </c>
      <c r="H18" s="192"/>
    </row>
    <row r="19" spans="1:9" s="189" customFormat="1" ht="27" customHeight="1" x14ac:dyDescent="0.25">
      <c r="A19" s="191">
        <v>4</v>
      </c>
      <c r="B19" s="195" t="s">
        <v>389</v>
      </c>
      <c r="C19" s="192">
        <v>0</v>
      </c>
      <c r="D19" s="192">
        <v>20000000</v>
      </c>
      <c r="E19" s="190" t="s">
        <v>404</v>
      </c>
      <c r="F19" s="189" t="s">
        <v>394</v>
      </c>
    </row>
    <row r="20" spans="1:9" s="189" customFormat="1" ht="27" customHeight="1" x14ac:dyDescent="0.25">
      <c r="A20" s="191">
        <v>4</v>
      </c>
      <c r="B20" s="195" t="s">
        <v>405</v>
      </c>
      <c r="C20" s="192">
        <v>0</v>
      </c>
      <c r="D20" s="192">
        <v>943800</v>
      </c>
      <c r="E20" s="190" t="s">
        <v>406</v>
      </c>
      <c r="F20" s="189" t="s">
        <v>394</v>
      </c>
    </row>
    <row r="21" spans="1:9" s="189" customFormat="1" ht="27" customHeight="1" x14ac:dyDescent="0.25">
      <c r="A21" s="191">
        <v>4</v>
      </c>
      <c r="B21" s="195" t="s">
        <v>405</v>
      </c>
      <c r="C21" s="192">
        <v>0</v>
      </c>
      <c r="D21" s="192">
        <v>2000000</v>
      </c>
      <c r="E21" s="190" t="s">
        <v>407</v>
      </c>
      <c r="F21" s="189" t="s">
        <v>394</v>
      </c>
    </row>
    <row r="22" spans="1:9" s="189" customFormat="1" x14ac:dyDescent="0.25">
      <c r="A22" s="191"/>
      <c r="C22" s="192"/>
      <c r="D22" s="192"/>
      <c r="E22" s="190"/>
    </row>
    <row r="23" spans="1:9" s="189" customFormat="1" ht="27" customHeight="1" x14ac:dyDescent="0.25">
      <c r="A23" s="191">
        <v>5</v>
      </c>
      <c r="B23" s="195" t="s">
        <v>389</v>
      </c>
      <c r="C23" s="192">
        <v>0</v>
      </c>
      <c r="D23" s="192">
        <v>9500000</v>
      </c>
      <c r="E23" s="190" t="s">
        <v>408</v>
      </c>
      <c r="F23" s="189" t="s">
        <v>409</v>
      </c>
      <c r="I23" s="192"/>
    </row>
    <row r="24" spans="1:9" s="189" customFormat="1" x14ac:dyDescent="0.25">
      <c r="A24" s="191"/>
      <c r="C24" s="192"/>
      <c r="D24" s="192"/>
      <c r="E24" s="190"/>
    </row>
    <row r="25" spans="1:9" s="189" customFormat="1" ht="27" customHeight="1" x14ac:dyDescent="0.25">
      <c r="A25" s="191">
        <v>6</v>
      </c>
      <c r="B25" s="193" t="s">
        <v>410</v>
      </c>
      <c r="C25" s="209">
        <v>0</v>
      </c>
      <c r="D25" s="209">
        <v>243000</v>
      </c>
      <c r="E25" s="210" t="s">
        <v>411</v>
      </c>
      <c r="F25" s="189" t="s">
        <v>412</v>
      </c>
    </row>
    <row r="26" spans="1:9" s="189" customFormat="1" ht="27" customHeight="1" x14ac:dyDescent="0.25">
      <c r="A26" s="191">
        <v>6</v>
      </c>
      <c r="B26" s="193" t="s">
        <v>413</v>
      </c>
      <c r="C26" s="209">
        <v>0</v>
      </c>
      <c r="D26" s="209">
        <v>243000</v>
      </c>
      <c r="E26" s="210" t="s">
        <v>411</v>
      </c>
      <c r="F26" s="189" t="s">
        <v>412</v>
      </c>
    </row>
    <row r="27" spans="1:9" s="195" customFormat="1" x14ac:dyDescent="0.25">
      <c r="A27" s="194"/>
      <c r="C27" s="203"/>
      <c r="D27" s="203"/>
      <c r="E27" s="204"/>
      <c r="F27" s="189"/>
    </row>
    <row r="28" spans="1:9" s="206" customFormat="1" ht="27" customHeight="1" x14ac:dyDescent="0.25">
      <c r="A28" s="219">
        <v>7</v>
      </c>
      <c r="B28" s="220" t="s">
        <v>389</v>
      </c>
      <c r="C28" s="221">
        <v>2237200</v>
      </c>
      <c r="D28" s="221">
        <v>2237200</v>
      </c>
      <c r="E28" s="222" t="s">
        <v>414</v>
      </c>
      <c r="F28" s="223" t="s">
        <v>415</v>
      </c>
    </row>
    <row r="29" spans="1:9" s="206" customFormat="1" ht="15" x14ac:dyDescent="0.25">
      <c r="A29" s="205"/>
      <c r="C29" s="207"/>
      <c r="D29" s="207"/>
      <c r="E29" s="208"/>
      <c r="F29" s="223"/>
    </row>
    <row r="30" spans="1:9" s="206" customFormat="1" ht="27" customHeight="1" x14ac:dyDescent="0.25">
      <c r="A30" s="219">
        <v>8</v>
      </c>
      <c r="B30" s="220" t="s">
        <v>389</v>
      </c>
      <c r="C30" s="221">
        <v>91900</v>
      </c>
      <c r="D30" s="221">
        <v>91900</v>
      </c>
      <c r="E30" s="222" t="s">
        <v>416</v>
      </c>
      <c r="F30" s="223" t="s">
        <v>417</v>
      </c>
      <c r="I30" s="207"/>
    </row>
    <row r="31" spans="1:9" s="220" customFormat="1" x14ac:dyDescent="0.25">
      <c r="A31" s="219"/>
      <c r="C31" s="221"/>
      <c r="D31" s="221"/>
      <c r="E31" s="222"/>
    </row>
    <row r="32" spans="1:9" s="223" customFormat="1" ht="27" customHeight="1" x14ac:dyDescent="0.25">
      <c r="A32" s="219">
        <v>9</v>
      </c>
      <c r="B32" s="220" t="s">
        <v>418</v>
      </c>
      <c r="C32" s="224">
        <v>83800</v>
      </c>
      <c r="D32" s="224">
        <v>83800</v>
      </c>
      <c r="E32" s="211" t="s">
        <v>419</v>
      </c>
      <c r="F32" s="223" t="s">
        <v>420</v>
      </c>
    </row>
    <row r="33" spans="1:11" s="189" customFormat="1" x14ac:dyDescent="0.25">
      <c r="A33" s="191"/>
      <c r="C33" s="192"/>
      <c r="D33" s="192"/>
      <c r="E33" s="190"/>
    </row>
    <row r="34" spans="1:11" s="199" customFormat="1" ht="27" customHeight="1" x14ac:dyDescent="0.25">
      <c r="A34" s="219">
        <v>10</v>
      </c>
      <c r="B34" s="195" t="s">
        <v>405</v>
      </c>
      <c r="C34" s="221">
        <v>40000</v>
      </c>
      <c r="D34" s="221">
        <v>40000</v>
      </c>
      <c r="E34" s="222" t="s">
        <v>424</v>
      </c>
      <c r="F34" s="223" t="s">
        <v>423</v>
      </c>
    </row>
    <row r="35" spans="1:11" s="225" customFormat="1" x14ac:dyDescent="0.25">
      <c r="A35" s="194"/>
      <c r="B35" s="195"/>
      <c r="C35" s="203"/>
      <c r="D35" s="203"/>
      <c r="E35" s="204"/>
      <c r="F35" s="220"/>
    </row>
    <row r="36" spans="1:11" s="225" customFormat="1" ht="27" customHeight="1" x14ac:dyDescent="0.25">
      <c r="A36" s="231">
        <v>11</v>
      </c>
      <c r="B36" s="195" t="s">
        <v>389</v>
      </c>
      <c r="C36" s="224">
        <v>0</v>
      </c>
      <c r="D36" s="224">
        <v>31700</v>
      </c>
      <c r="E36" s="232" t="s">
        <v>425</v>
      </c>
      <c r="F36" s="223" t="s">
        <v>426</v>
      </c>
      <c r="I36" s="226"/>
    </row>
    <row r="37" spans="1:11" s="199" customFormat="1" x14ac:dyDescent="0.25">
      <c r="A37" s="219"/>
      <c r="B37" s="220"/>
      <c r="C37" s="221"/>
      <c r="D37" s="221"/>
      <c r="E37" s="222"/>
      <c r="F37" s="220"/>
    </row>
    <row r="38" spans="1:11" s="199" customFormat="1" ht="27" customHeight="1" x14ac:dyDescent="0.25">
      <c r="A38" s="233">
        <v>12</v>
      </c>
      <c r="B38" s="195" t="s">
        <v>389</v>
      </c>
      <c r="C38" s="234">
        <v>372400</v>
      </c>
      <c r="D38" s="234">
        <v>372400</v>
      </c>
      <c r="E38" s="211" t="s">
        <v>427</v>
      </c>
      <c r="F38" s="223" t="s">
        <v>428</v>
      </c>
    </row>
    <row r="39" spans="1:11" s="199" customFormat="1" x14ac:dyDescent="0.25">
      <c r="A39" s="219"/>
      <c r="B39" s="220"/>
      <c r="C39" s="221"/>
      <c r="D39" s="221"/>
      <c r="E39" s="222"/>
      <c r="F39" s="220"/>
    </row>
    <row r="40" spans="1:11" s="199" customFormat="1" ht="27" customHeight="1" x14ac:dyDescent="0.25">
      <c r="A40" s="205">
        <v>13</v>
      </c>
      <c r="B40" s="230" t="s">
        <v>429</v>
      </c>
      <c r="C40" s="207">
        <v>15000000</v>
      </c>
      <c r="D40" s="207">
        <v>15000000</v>
      </c>
      <c r="E40" s="232" t="s">
        <v>430</v>
      </c>
      <c r="F40" s="223" t="s">
        <v>431</v>
      </c>
    </row>
    <row r="41" spans="1:11" s="199" customFormat="1" x14ac:dyDescent="0.25">
      <c r="A41" s="219"/>
      <c r="B41" s="220"/>
      <c r="C41" s="221"/>
      <c r="D41" s="221"/>
      <c r="E41" s="222"/>
      <c r="F41" s="220"/>
    </row>
    <row r="42" spans="1:11" s="200" customFormat="1" ht="27" customHeight="1" x14ac:dyDescent="0.25">
      <c r="A42" s="231">
        <v>14</v>
      </c>
      <c r="B42" s="206" t="s">
        <v>389</v>
      </c>
      <c r="C42" s="207">
        <v>1687700</v>
      </c>
      <c r="D42" s="207">
        <v>1687700</v>
      </c>
      <c r="E42" s="208" t="s">
        <v>432</v>
      </c>
      <c r="F42" s="223" t="s">
        <v>435</v>
      </c>
    </row>
    <row r="43" spans="1:11" s="200" customFormat="1" ht="27" customHeight="1" x14ac:dyDescent="0.25">
      <c r="A43" s="231">
        <v>14</v>
      </c>
      <c r="B43" s="206" t="s">
        <v>433</v>
      </c>
      <c r="C43" s="207">
        <v>402000</v>
      </c>
      <c r="D43" s="207">
        <v>402000</v>
      </c>
      <c r="E43" s="208" t="s">
        <v>432</v>
      </c>
      <c r="F43" s="223" t="s">
        <v>435</v>
      </c>
    </row>
    <row r="44" spans="1:11" s="200" customFormat="1" ht="27" customHeight="1" x14ac:dyDescent="0.25">
      <c r="A44" s="231">
        <v>14</v>
      </c>
      <c r="B44" s="206" t="s">
        <v>434</v>
      </c>
      <c r="C44" s="207">
        <v>443600</v>
      </c>
      <c r="D44" s="207">
        <v>443600</v>
      </c>
      <c r="E44" s="208" t="s">
        <v>432</v>
      </c>
      <c r="F44" s="223" t="s">
        <v>435</v>
      </c>
      <c r="K44" s="201"/>
    </row>
    <row r="45" spans="1:11" s="220" customFormat="1" x14ac:dyDescent="0.25">
      <c r="A45" s="219"/>
      <c r="C45" s="221"/>
      <c r="D45" s="221"/>
      <c r="E45" s="222"/>
    </row>
    <row r="46" spans="1:11" s="223" customFormat="1" ht="39.75" customHeight="1" x14ac:dyDescent="0.25">
      <c r="A46" s="219">
        <v>15</v>
      </c>
      <c r="B46" s="220" t="s">
        <v>436</v>
      </c>
      <c r="C46" s="224">
        <v>13000000</v>
      </c>
      <c r="D46" s="224">
        <v>13000000</v>
      </c>
      <c r="E46" s="211" t="s">
        <v>437</v>
      </c>
      <c r="F46" s="223" t="s">
        <v>438</v>
      </c>
    </row>
    <row r="47" spans="1:11" s="189" customFormat="1" x14ac:dyDescent="0.25">
      <c r="A47" s="219"/>
      <c r="B47" s="220"/>
      <c r="C47" s="221"/>
      <c r="D47" s="221"/>
      <c r="E47" s="222"/>
      <c r="F47" s="220"/>
    </row>
    <row r="48" spans="1:11" s="199" customFormat="1" ht="27" customHeight="1" x14ac:dyDescent="0.25">
      <c r="A48" s="219">
        <v>16</v>
      </c>
      <c r="B48" s="195" t="s">
        <v>383</v>
      </c>
      <c r="C48" s="221">
        <v>0</v>
      </c>
      <c r="D48" s="221">
        <v>23000</v>
      </c>
      <c r="E48" s="222" t="s">
        <v>440</v>
      </c>
      <c r="F48" s="223" t="s">
        <v>442</v>
      </c>
    </row>
    <row r="49" spans="1:6" s="199" customFormat="1" ht="27" customHeight="1" x14ac:dyDescent="0.25">
      <c r="A49" s="219">
        <v>16</v>
      </c>
      <c r="B49" s="195" t="s">
        <v>439</v>
      </c>
      <c r="C49" s="221">
        <v>0</v>
      </c>
      <c r="D49" s="221">
        <v>-23000</v>
      </c>
      <c r="E49" s="222" t="s">
        <v>441</v>
      </c>
      <c r="F49" s="223" t="s">
        <v>442</v>
      </c>
    </row>
    <row r="50" spans="1:6" s="225" customFormat="1" x14ac:dyDescent="0.25">
      <c r="A50" s="194"/>
      <c r="B50" s="195"/>
      <c r="C50" s="203"/>
      <c r="D50" s="203"/>
      <c r="E50" s="204"/>
      <c r="F50" s="220"/>
    </row>
    <row r="51" spans="1:6" s="199" customFormat="1" ht="27" customHeight="1" x14ac:dyDescent="0.25">
      <c r="A51" s="219">
        <v>17</v>
      </c>
      <c r="B51" s="195" t="s">
        <v>405</v>
      </c>
      <c r="C51" s="221">
        <v>40000</v>
      </c>
      <c r="D51" s="221">
        <v>40000</v>
      </c>
      <c r="E51" s="222" t="s">
        <v>424</v>
      </c>
      <c r="F51" s="223" t="s">
        <v>443</v>
      </c>
    </row>
    <row r="52" spans="1:6" s="199" customFormat="1" x14ac:dyDescent="0.25">
      <c r="A52" s="219"/>
      <c r="B52" s="220"/>
      <c r="C52" s="221"/>
      <c r="D52" s="221"/>
      <c r="E52" s="222"/>
      <c r="F52" s="220"/>
    </row>
    <row r="53" spans="1:6" s="199" customFormat="1" ht="27" customHeight="1" x14ac:dyDescent="0.25">
      <c r="A53" s="233">
        <v>18</v>
      </c>
      <c r="B53" s="195" t="s">
        <v>395</v>
      </c>
      <c r="C53" s="234">
        <v>-1070800</v>
      </c>
      <c r="D53" s="234">
        <v>-1070800</v>
      </c>
      <c r="E53" s="211" t="s">
        <v>444</v>
      </c>
      <c r="F53" s="223" t="s">
        <v>445</v>
      </c>
    </row>
    <row r="54" spans="1:6" s="199" customFormat="1" x14ac:dyDescent="0.25">
      <c r="A54" s="219"/>
      <c r="B54" s="220"/>
      <c r="C54" s="221"/>
      <c r="D54" s="221"/>
      <c r="E54" s="222"/>
      <c r="F54" s="220"/>
    </row>
    <row r="55" spans="1:6" s="199" customFormat="1" ht="27" customHeight="1" x14ac:dyDescent="0.25">
      <c r="A55" s="205">
        <v>19</v>
      </c>
      <c r="B55" s="230" t="s">
        <v>389</v>
      </c>
      <c r="C55" s="207">
        <v>0</v>
      </c>
      <c r="D55" s="207">
        <v>1070000</v>
      </c>
      <c r="E55" s="232" t="s">
        <v>447</v>
      </c>
      <c r="F55" s="223" t="s">
        <v>449</v>
      </c>
    </row>
    <row r="56" spans="1:6" s="199" customFormat="1" ht="27" customHeight="1" x14ac:dyDescent="0.25">
      <c r="A56" s="205">
        <v>19</v>
      </c>
      <c r="B56" s="230" t="s">
        <v>446</v>
      </c>
      <c r="C56" s="207">
        <v>0</v>
      </c>
      <c r="D56" s="207">
        <v>-1070000</v>
      </c>
      <c r="E56" s="232" t="s">
        <v>448</v>
      </c>
      <c r="F56" s="223" t="s">
        <v>449</v>
      </c>
    </row>
    <row r="57" spans="1:6" s="199" customFormat="1" x14ac:dyDescent="0.25">
      <c r="A57" s="196"/>
      <c r="C57" s="197"/>
      <c r="D57" s="197"/>
      <c r="E57" s="198"/>
    </row>
    <row r="58" spans="1:6" s="220" customFormat="1" ht="27" customHeight="1" x14ac:dyDescent="0.25">
      <c r="A58" s="219">
        <v>20</v>
      </c>
      <c r="B58" s="195" t="s">
        <v>405</v>
      </c>
      <c r="C58" s="221">
        <v>30000</v>
      </c>
      <c r="D58" s="221">
        <v>30000</v>
      </c>
      <c r="E58" s="222" t="s">
        <v>424</v>
      </c>
      <c r="F58" s="223" t="s">
        <v>463</v>
      </c>
    </row>
    <row r="59" spans="1:6" s="220" customFormat="1" x14ac:dyDescent="0.25">
      <c r="A59" s="219"/>
      <c r="C59" s="221"/>
      <c r="D59" s="221"/>
      <c r="E59" s="222"/>
    </row>
    <row r="60" spans="1:6" s="220" customFormat="1" ht="27" customHeight="1" x14ac:dyDescent="0.25">
      <c r="A60" s="219">
        <v>21</v>
      </c>
      <c r="B60" s="195" t="s">
        <v>383</v>
      </c>
      <c r="C60" s="221">
        <v>30000</v>
      </c>
      <c r="D60" s="221">
        <v>30000</v>
      </c>
      <c r="E60" s="222" t="s">
        <v>464</v>
      </c>
      <c r="F60" s="223" t="s">
        <v>465</v>
      </c>
    </row>
    <row r="61" spans="1:6" s="220" customFormat="1" x14ac:dyDescent="0.25">
      <c r="A61" s="219"/>
      <c r="C61" s="221"/>
      <c r="D61" s="221"/>
      <c r="E61" s="222"/>
    </row>
    <row r="62" spans="1:6" s="220" customFormat="1" ht="45.75" customHeight="1" x14ac:dyDescent="0.25">
      <c r="A62" s="227">
        <v>22</v>
      </c>
      <c r="B62" s="218" t="s">
        <v>466</v>
      </c>
      <c r="C62" s="228">
        <v>-5797400</v>
      </c>
      <c r="D62" s="228"/>
      <c r="E62" s="202" t="s">
        <v>467</v>
      </c>
      <c r="F62" s="200" t="s">
        <v>504</v>
      </c>
    </row>
    <row r="63" spans="1:6" s="220" customFormat="1" ht="45.75" customHeight="1" x14ac:dyDescent="0.25">
      <c r="A63" s="227">
        <v>22</v>
      </c>
      <c r="B63" s="218" t="s">
        <v>466</v>
      </c>
      <c r="C63" s="197">
        <v>5797400</v>
      </c>
      <c r="D63" s="197"/>
      <c r="E63" s="202" t="s">
        <v>467</v>
      </c>
      <c r="F63" s="200" t="s">
        <v>504</v>
      </c>
    </row>
    <row r="64" spans="1:6" s="236" customFormat="1" x14ac:dyDescent="0.2">
      <c r="A64" s="235"/>
      <c r="C64" s="237"/>
      <c r="D64" s="237"/>
      <c r="E64" s="238"/>
    </row>
    <row r="65" spans="1:6" s="220" customFormat="1" ht="30" x14ac:dyDescent="0.25">
      <c r="A65" s="231">
        <v>23</v>
      </c>
      <c r="B65" s="239" t="s">
        <v>468</v>
      </c>
      <c r="C65" s="224">
        <v>653000</v>
      </c>
      <c r="D65" s="224">
        <v>653000</v>
      </c>
      <c r="E65" s="232" t="s">
        <v>469</v>
      </c>
      <c r="F65" s="223" t="s">
        <v>470</v>
      </c>
    </row>
    <row r="66" spans="1:6" s="236" customFormat="1" x14ac:dyDescent="0.2">
      <c r="A66" s="235"/>
      <c r="C66" s="237"/>
      <c r="D66" s="237"/>
      <c r="E66" s="238"/>
    </row>
    <row r="67" spans="1:6" s="220" customFormat="1" ht="27" customHeight="1" x14ac:dyDescent="0.25">
      <c r="A67" s="219">
        <v>24</v>
      </c>
      <c r="B67" s="223" t="s">
        <v>418</v>
      </c>
      <c r="C67" s="224">
        <v>78400</v>
      </c>
      <c r="D67" s="224">
        <v>78400</v>
      </c>
      <c r="E67" s="232" t="s">
        <v>471</v>
      </c>
      <c r="F67" s="223" t="s">
        <v>472</v>
      </c>
    </row>
    <row r="68" spans="1:6" s="236" customFormat="1" x14ac:dyDescent="0.2">
      <c r="A68" s="235"/>
      <c r="C68" s="237"/>
      <c r="D68" s="237"/>
      <c r="E68" s="238"/>
    </row>
    <row r="69" spans="1:6" s="220" customFormat="1" ht="27" customHeight="1" x14ac:dyDescent="0.25">
      <c r="A69" s="219">
        <v>25</v>
      </c>
      <c r="B69" s="195" t="s">
        <v>389</v>
      </c>
      <c r="C69" s="221">
        <v>1070000</v>
      </c>
      <c r="D69" s="221">
        <v>1070000</v>
      </c>
      <c r="E69" s="222" t="s">
        <v>493</v>
      </c>
      <c r="F69" s="223" t="s">
        <v>475</v>
      </c>
    </row>
    <row r="70" spans="1:6" s="236" customFormat="1" x14ac:dyDescent="0.2">
      <c r="A70" s="235"/>
      <c r="C70" s="237"/>
      <c r="D70" s="237"/>
      <c r="E70" s="238"/>
    </row>
    <row r="71" spans="1:6" s="220" customFormat="1" ht="27" customHeight="1" x14ac:dyDescent="0.25">
      <c r="A71" s="205">
        <v>26</v>
      </c>
      <c r="B71" s="230" t="s">
        <v>389</v>
      </c>
      <c r="C71" s="207">
        <v>0</v>
      </c>
      <c r="D71" s="207">
        <v>1070000</v>
      </c>
      <c r="E71" s="232" t="s">
        <v>473</v>
      </c>
      <c r="F71" s="223" t="s">
        <v>476</v>
      </c>
    </row>
    <row r="72" spans="1:6" s="220" customFormat="1" ht="27" customHeight="1" x14ac:dyDescent="0.25">
      <c r="A72" s="205">
        <v>26</v>
      </c>
      <c r="B72" s="230" t="s">
        <v>446</v>
      </c>
      <c r="C72" s="207">
        <v>0</v>
      </c>
      <c r="D72" s="207">
        <v>-1070000</v>
      </c>
      <c r="E72" s="232" t="s">
        <v>474</v>
      </c>
      <c r="F72" s="223" t="s">
        <v>476</v>
      </c>
    </row>
    <row r="73" spans="1:6" s="236" customFormat="1" x14ac:dyDescent="0.2">
      <c r="A73" s="235"/>
      <c r="C73" s="237"/>
      <c r="D73" s="237"/>
      <c r="E73" s="238"/>
    </row>
    <row r="74" spans="1:6" s="220" customFormat="1" ht="27" customHeight="1" x14ac:dyDescent="0.25">
      <c r="A74" s="231">
        <v>27</v>
      </c>
      <c r="B74" s="223" t="s">
        <v>410</v>
      </c>
      <c r="C74" s="224">
        <v>232500</v>
      </c>
      <c r="D74" s="224">
        <v>232500</v>
      </c>
      <c r="E74" s="232" t="s">
        <v>477</v>
      </c>
      <c r="F74" s="223" t="s">
        <v>481</v>
      </c>
    </row>
    <row r="75" spans="1:6" s="220" customFormat="1" ht="27" customHeight="1" x14ac:dyDescent="0.25">
      <c r="A75" s="231">
        <v>27</v>
      </c>
      <c r="B75" s="206" t="s">
        <v>478</v>
      </c>
      <c r="C75" s="224">
        <v>55000</v>
      </c>
      <c r="D75" s="224">
        <v>55000</v>
      </c>
      <c r="E75" s="232" t="s">
        <v>477</v>
      </c>
      <c r="F75" s="223" t="s">
        <v>481</v>
      </c>
    </row>
    <row r="76" spans="1:6" s="220" customFormat="1" ht="27" customHeight="1" x14ac:dyDescent="0.25">
      <c r="A76" s="231">
        <v>27</v>
      </c>
      <c r="B76" s="223" t="s">
        <v>479</v>
      </c>
      <c r="C76" s="224">
        <v>150000</v>
      </c>
      <c r="D76" s="224">
        <v>150000</v>
      </c>
      <c r="E76" s="232" t="s">
        <v>477</v>
      </c>
      <c r="F76" s="223" t="s">
        <v>481</v>
      </c>
    </row>
    <row r="77" spans="1:6" s="236" customFormat="1" ht="30" x14ac:dyDescent="0.2">
      <c r="A77" s="231">
        <v>27</v>
      </c>
      <c r="B77" s="223" t="s">
        <v>480</v>
      </c>
      <c r="C77" s="224">
        <v>27500</v>
      </c>
      <c r="D77" s="224">
        <v>27500</v>
      </c>
      <c r="E77" s="232" t="s">
        <v>477</v>
      </c>
      <c r="F77" s="223" t="s">
        <v>481</v>
      </c>
    </row>
    <row r="78" spans="1:6" s="236" customFormat="1" x14ac:dyDescent="0.2">
      <c r="A78" s="235"/>
      <c r="C78" s="237"/>
      <c r="D78" s="237"/>
      <c r="E78" s="238"/>
    </row>
    <row r="79" spans="1:6" s="220" customFormat="1" ht="27" customHeight="1" x14ac:dyDescent="0.25">
      <c r="A79" s="231">
        <v>28</v>
      </c>
      <c r="B79" s="239" t="s">
        <v>466</v>
      </c>
      <c r="C79" s="224">
        <v>0</v>
      </c>
      <c r="D79" s="224">
        <v>79300</v>
      </c>
      <c r="E79" s="232" t="s">
        <v>482</v>
      </c>
      <c r="F79" s="223" t="s">
        <v>483</v>
      </c>
    </row>
    <row r="80" spans="1:6" s="236" customFormat="1" x14ac:dyDescent="0.2">
      <c r="A80" s="235"/>
      <c r="C80" s="237"/>
      <c r="D80" s="237"/>
      <c r="E80" s="238"/>
    </row>
    <row r="81" spans="1:6" s="220" customFormat="1" ht="27" customHeight="1" x14ac:dyDescent="0.25">
      <c r="A81" s="219">
        <v>29</v>
      </c>
      <c r="B81" s="195" t="s">
        <v>402</v>
      </c>
      <c r="C81" s="221">
        <v>0</v>
      </c>
      <c r="D81" s="221">
        <v>700000</v>
      </c>
      <c r="E81" s="222" t="s">
        <v>488</v>
      </c>
      <c r="F81" s="223" t="s">
        <v>487</v>
      </c>
    </row>
    <row r="82" spans="1:6" s="220" customFormat="1" ht="27" customHeight="1" x14ac:dyDescent="0.25">
      <c r="A82" s="219">
        <v>29</v>
      </c>
      <c r="B82" s="223" t="s">
        <v>418</v>
      </c>
      <c r="C82" s="224">
        <v>0</v>
      </c>
      <c r="D82" s="224">
        <v>-700000</v>
      </c>
      <c r="E82" s="232" t="s">
        <v>489</v>
      </c>
      <c r="F82" s="223" t="s">
        <v>487</v>
      </c>
    </row>
    <row r="83" spans="1:6" s="236" customFormat="1" x14ac:dyDescent="0.2">
      <c r="A83" s="235"/>
      <c r="C83" s="237"/>
      <c r="D83" s="237"/>
      <c r="E83" s="238"/>
    </row>
    <row r="84" spans="1:6" s="220" customFormat="1" ht="27" customHeight="1" x14ac:dyDescent="0.25">
      <c r="A84" s="219">
        <v>30</v>
      </c>
      <c r="B84" s="223" t="s">
        <v>410</v>
      </c>
      <c r="C84" s="221">
        <v>0</v>
      </c>
      <c r="D84" s="221">
        <v>1312000</v>
      </c>
      <c r="E84" s="222" t="s">
        <v>488</v>
      </c>
      <c r="F84" s="223" t="s">
        <v>491</v>
      </c>
    </row>
    <row r="85" spans="1:6" s="220" customFormat="1" ht="27" customHeight="1" x14ac:dyDescent="0.25">
      <c r="A85" s="219">
        <v>30</v>
      </c>
      <c r="B85" s="223" t="s">
        <v>418</v>
      </c>
      <c r="C85" s="224">
        <v>0</v>
      </c>
      <c r="D85" s="224">
        <v>-1312000</v>
      </c>
      <c r="E85" s="232" t="s">
        <v>490</v>
      </c>
      <c r="F85" s="223" t="s">
        <v>491</v>
      </c>
    </row>
    <row r="86" spans="1:6" s="236" customFormat="1" x14ac:dyDescent="0.2">
      <c r="A86" s="235"/>
      <c r="C86" s="237"/>
      <c r="D86" s="237"/>
      <c r="E86" s="238"/>
    </row>
    <row r="87" spans="1:6" s="220" customFormat="1" ht="27" customHeight="1" x14ac:dyDescent="0.25">
      <c r="A87" s="219">
        <v>31</v>
      </c>
      <c r="B87" s="195" t="s">
        <v>389</v>
      </c>
      <c r="C87" s="221">
        <v>384100</v>
      </c>
      <c r="D87" s="221">
        <v>384100</v>
      </c>
      <c r="E87" s="222" t="s">
        <v>492</v>
      </c>
      <c r="F87" s="223" t="s">
        <v>494</v>
      </c>
    </row>
    <row r="88" spans="1:6" s="186" customFormat="1" x14ac:dyDescent="0.2">
      <c r="A88" s="214"/>
      <c r="C88" s="215"/>
      <c r="D88" s="215"/>
      <c r="E88" s="216"/>
    </row>
    <row r="89" spans="1:6" s="220" customFormat="1" ht="27" customHeight="1" x14ac:dyDescent="0.25">
      <c r="A89" s="233">
        <v>32</v>
      </c>
      <c r="B89" s="195" t="s">
        <v>395</v>
      </c>
      <c r="C89" s="234">
        <v>515100</v>
      </c>
      <c r="D89" s="234">
        <v>515100</v>
      </c>
      <c r="E89" s="211" t="s">
        <v>497</v>
      </c>
      <c r="F89" s="223" t="s">
        <v>498</v>
      </c>
    </row>
    <row r="90" spans="1:6" s="236" customFormat="1" x14ac:dyDescent="0.2">
      <c r="A90" s="235"/>
      <c r="C90" s="237"/>
      <c r="D90" s="237"/>
      <c r="E90" s="238"/>
    </row>
    <row r="91" spans="1:6" s="220" customFormat="1" ht="27" customHeight="1" x14ac:dyDescent="0.25">
      <c r="A91" s="205">
        <v>33</v>
      </c>
      <c r="B91" s="230" t="s">
        <v>389</v>
      </c>
      <c r="C91" s="207">
        <v>156900</v>
      </c>
      <c r="D91" s="207">
        <v>156900</v>
      </c>
      <c r="E91" s="232" t="s">
        <v>499</v>
      </c>
      <c r="F91" s="223" t="s">
        <v>500</v>
      </c>
    </row>
    <row r="92" spans="1:6" s="186" customFormat="1" x14ac:dyDescent="0.2">
      <c r="A92" s="214"/>
      <c r="C92" s="215"/>
      <c r="D92" s="215"/>
      <c r="E92" s="216"/>
    </row>
    <row r="93" spans="1:6" s="199" customFormat="1" ht="27" customHeight="1" x14ac:dyDescent="0.25">
      <c r="A93" s="196">
        <v>34</v>
      </c>
      <c r="B93" s="200" t="s">
        <v>418</v>
      </c>
      <c r="C93" s="201">
        <v>2454900</v>
      </c>
      <c r="D93" s="201">
        <v>2454900</v>
      </c>
      <c r="E93" s="202" t="s">
        <v>505</v>
      </c>
      <c r="F93" s="200" t="s">
        <v>506</v>
      </c>
    </row>
    <row r="94" spans="1:6" s="186" customFormat="1" x14ac:dyDescent="0.2">
      <c r="A94" s="214"/>
      <c r="C94" s="215"/>
      <c r="D94" s="215"/>
      <c r="E94" s="216"/>
    </row>
    <row r="95" spans="1:6" s="199" customFormat="1" ht="27" customHeight="1" x14ac:dyDescent="0.25">
      <c r="A95" s="196">
        <v>35</v>
      </c>
      <c r="B95" s="200" t="s">
        <v>507</v>
      </c>
      <c r="C95" s="201">
        <v>215000</v>
      </c>
      <c r="D95" s="201">
        <v>215000</v>
      </c>
      <c r="E95" s="202" t="s">
        <v>508</v>
      </c>
      <c r="F95" s="200" t="s">
        <v>509</v>
      </c>
    </row>
    <row r="96" spans="1:6" s="186" customFormat="1" x14ac:dyDescent="0.2">
      <c r="A96" s="214"/>
      <c r="C96" s="215"/>
      <c r="D96" s="215"/>
      <c r="E96" s="216"/>
    </row>
    <row r="97" spans="1:6" s="199" customFormat="1" ht="27" customHeight="1" x14ac:dyDescent="0.25">
      <c r="A97" s="196">
        <v>36</v>
      </c>
      <c r="B97" s="225" t="s">
        <v>392</v>
      </c>
      <c r="C97" s="197">
        <v>0</v>
      </c>
      <c r="D97" s="197">
        <v>800000</v>
      </c>
      <c r="E97" s="198" t="s">
        <v>511</v>
      </c>
      <c r="F97" s="200" t="s">
        <v>513</v>
      </c>
    </row>
    <row r="98" spans="1:6" s="199" customFormat="1" ht="27" customHeight="1" x14ac:dyDescent="0.25">
      <c r="A98" s="196">
        <v>36</v>
      </c>
      <c r="B98" s="200" t="s">
        <v>510</v>
      </c>
      <c r="C98" s="201">
        <v>0</v>
      </c>
      <c r="D98" s="201">
        <v>-80000</v>
      </c>
      <c r="E98" s="202" t="s">
        <v>512</v>
      </c>
      <c r="F98" s="200" t="s">
        <v>513</v>
      </c>
    </row>
    <row r="99" spans="1:6" s="186" customFormat="1" x14ac:dyDescent="0.2">
      <c r="A99" s="214"/>
      <c r="C99" s="215"/>
      <c r="D99" s="215"/>
      <c r="E99" s="216"/>
    </row>
    <row r="100" spans="1:6" s="199" customFormat="1" ht="27" customHeight="1" x14ac:dyDescent="0.25">
      <c r="A100" s="196">
        <v>37</v>
      </c>
      <c r="B100" s="200" t="s">
        <v>514</v>
      </c>
      <c r="C100" s="201">
        <v>8500</v>
      </c>
      <c r="D100" s="201">
        <v>8500</v>
      </c>
      <c r="E100" s="202" t="s">
        <v>515</v>
      </c>
      <c r="F100" s="200" t="s">
        <v>516</v>
      </c>
    </row>
    <row r="101" spans="1:6" s="186" customFormat="1" x14ac:dyDescent="0.2">
      <c r="A101" s="214"/>
      <c r="C101" s="215"/>
      <c r="D101" s="215"/>
      <c r="E101" s="216"/>
    </row>
    <row r="102" spans="1:6" s="199" customFormat="1" ht="27" customHeight="1" x14ac:dyDescent="0.25">
      <c r="A102" s="196">
        <v>38</v>
      </c>
      <c r="B102" s="200" t="s">
        <v>517</v>
      </c>
      <c r="C102" s="201">
        <v>384400</v>
      </c>
      <c r="D102" s="201">
        <v>384400</v>
      </c>
      <c r="E102" s="202" t="s">
        <v>518</v>
      </c>
      <c r="F102" s="200" t="s">
        <v>519</v>
      </c>
    </row>
    <row r="103" spans="1:6" s="186" customFormat="1" x14ac:dyDescent="0.2">
      <c r="A103" s="214"/>
      <c r="C103" s="215"/>
      <c r="D103" s="215"/>
      <c r="E103" s="216"/>
    </row>
    <row r="104" spans="1:6" s="199" customFormat="1" ht="27" customHeight="1" x14ac:dyDescent="0.25">
      <c r="A104" s="196">
        <v>39</v>
      </c>
      <c r="B104" s="225" t="s">
        <v>405</v>
      </c>
      <c r="C104" s="197">
        <v>114800</v>
      </c>
      <c r="D104" s="197">
        <v>114800</v>
      </c>
      <c r="E104" s="198" t="s">
        <v>520</v>
      </c>
      <c r="F104" s="200" t="s">
        <v>521</v>
      </c>
    </row>
    <row r="105" spans="1:6" s="186" customFormat="1" x14ac:dyDescent="0.2">
      <c r="A105" s="214"/>
      <c r="C105" s="215"/>
      <c r="D105" s="215"/>
      <c r="E105" s="216"/>
    </row>
    <row r="106" spans="1:6" s="200" customFormat="1" ht="39.75" customHeight="1" x14ac:dyDescent="0.25">
      <c r="A106" s="196">
        <v>40</v>
      </c>
      <c r="B106" s="199" t="s">
        <v>436</v>
      </c>
      <c r="C106" s="201">
        <v>6000000</v>
      </c>
      <c r="D106" s="201">
        <v>6000000</v>
      </c>
      <c r="E106" s="217" t="s">
        <v>522</v>
      </c>
      <c r="F106" s="200" t="s">
        <v>523</v>
      </c>
    </row>
    <row r="107" spans="1:6" x14ac:dyDescent="0.2">
      <c r="A107" s="212"/>
      <c r="C107" s="213"/>
      <c r="D107" s="213"/>
    </row>
    <row r="108" spans="1:6" s="199" customFormat="1" ht="27" customHeight="1" x14ac:dyDescent="0.25">
      <c r="A108" s="196"/>
      <c r="C108" s="197"/>
      <c r="D108" s="197"/>
      <c r="E108" s="198"/>
    </row>
    <row r="109" spans="1:6" x14ac:dyDescent="0.2">
      <c r="A109" s="212"/>
      <c r="C109" s="213"/>
      <c r="D109" s="213"/>
    </row>
    <row r="110" spans="1:6" s="199" customFormat="1" ht="27" customHeight="1" x14ac:dyDescent="0.25">
      <c r="A110" s="196"/>
      <c r="C110" s="197"/>
      <c r="D110" s="197"/>
      <c r="E110" s="198"/>
    </row>
    <row r="111" spans="1:6" x14ac:dyDescent="0.2">
      <c r="A111" s="212"/>
      <c r="C111" s="213"/>
      <c r="D111" s="213"/>
    </row>
    <row r="112" spans="1:6" s="199" customFormat="1" ht="27" customHeight="1" x14ac:dyDescent="0.25">
      <c r="A112" s="196"/>
      <c r="C112" s="197"/>
      <c r="D112" s="197"/>
      <c r="E112" s="198"/>
    </row>
    <row r="113" spans="1:5" s="199" customFormat="1" ht="27" customHeight="1" x14ac:dyDescent="0.25">
      <c r="A113" s="196"/>
      <c r="C113" s="197"/>
      <c r="D113" s="197"/>
      <c r="E113" s="198"/>
    </row>
    <row r="114" spans="1:5" x14ac:dyDescent="0.2">
      <c r="A114" s="212"/>
      <c r="C114" s="213"/>
      <c r="D114" s="213"/>
    </row>
    <row r="115" spans="1:5" s="199" customFormat="1" ht="27" customHeight="1" x14ac:dyDescent="0.25">
      <c r="A115" s="196"/>
      <c r="C115" s="197"/>
      <c r="D115" s="197"/>
      <c r="E115" s="198"/>
    </row>
    <row r="116" spans="1:5" x14ac:dyDescent="0.2">
      <c r="A116" s="212"/>
      <c r="C116" s="213"/>
      <c r="D116" s="213"/>
    </row>
    <row r="117" spans="1:5" s="199" customFormat="1" ht="27" customHeight="1" x14ac:dyDescent="0.25">
      <c r="A117" s="196"/>
      <c r="C117" s="197"/>
      <c r="D117" s="197"/>
      <c r="E117" s="198"/>
    </row>
    <row r="118" spans="1:5" x14ac:dyDescent="0.2">
      <c r="A118" s="212"/>
      <c r="C118" s="213"/>
      <c r="D118" s="213"/>
    </row>
    <row r="119" spans="1:5" s="199" customFormat="1" ht="27" customHeight="1" x14ac:dyDescent="0.25">
      <c r="A119" s="196"/>
      <c r="C119" s="197"/>
      <c r="D119" s="197"/>
      <c r="E119" s="198"/>
    </row>
    <row r="120" spans="1:5" s="199" customFormat="1" ht="27" customHeight="1" x14ac:dyDescent="0.25">
      <c r="A120" s="196"/>
      <c r="C120" s="197"/>
      <c r="D120" s="197"/>
      <c r="E120" s="198"/>
    </row>
    <row r="121" spans="1:5" x14ac:dyDescent="0.2">
      <c r="A121" s="212"/>
      <c r="C121" s="213"/>
      <c r="D121" s="213"/>
    </row>
    <row r="122" spans="1:5" s="199" customFormat="1" ht="27" customHeight="1" x14ac:dyDescent="0.25">
      <c r="A122" s="196"/>
      <c r="C122" s="197"/>
      <c r="D122" s="197"/>
      <c r="E122" s="198"/>
    </row>
    <row r="123" spans="1:5" x14ac:dyDescent="0.2">
      <c r="A123" s="212"/>
      <c r="C123" s="213"/>
      <c r="D123" s="213"/>
    </row>
    <row r="124" spans="1:5" s="199" customFormat="1" ht="27" customHeight="1" x14ac:dyDescent="0.25">
      <c r="A124" s="196"/>
      <c r="C124" s="197"/>
      <c r="D124" s="197"/>
      <c r="E124" s="198"/>
    </row>
    <row r="125" spans="1:5" x14ac:dyDescent="0.2">
      <c r="A125" s="212"/>
      <c r="C125" s="213"/>
      <c r="D125" s="213"/>
    </row>
    <row r="126" spans="1:5" s="199" customFormat="1" ht="27" customHeight="1" x14ac:dyDescent="0.25">
      <c r="A126" s="196"/>
      <c r="C126" s="197"/>
      <c r="D126" s="197"/>
      <c r="E126" s="198"/>
    </row>
    <row r="127" spans="1:5" s="199" customFormat="1" ht="27" customHeight="1" x14ac:dyDescent="0.25">
      <c r="A127" s="196"/>
      <c r="C127" s="197"/>
      <c r="D127" s="197"/>
      <c r="E127" s="198"/>
    </row>
    <row r="128" spans="1:5" x14ac:dyDescent="0.2">
      <c r="A128" s="212"/>
      <c r="C128" s="213"/>
      <c r="D128" s="213"/>
    </row>
    <row r="129" spans="1:5" s="199" customFormat="1" ht="27" customHeight="1" x14ac:dyDescent="0.25">
      <c r="A129" s="196"/>
      <c r="C129" s="197"/>
      <c r="D129" s="197"/>
      <c r="E129" s="198"/>
    </row>
    <row r="130" spans="1:5" x14ac:dyDescent="0.2">
      <c r="A130" s="212"/>
      <c r="C130" s="213"/>
      <c r="D130" s="213"/>
    </row>
    <row r="131" spans="1:5" s="199" customFormat="1" ht="27" customHeight="1" x14ac:dyDescent="0.25">
      <c r="A131" s="196"/>
      <c r="C131" s="197"/>
      <c r="D131" s="197"/>
      <c r="E131" s="198"/>
    </row>
    <row r="132" spans="1:5" x14ac:dyDescent="0.2">
      <c r="A132" s="212"/>
      <c r="C132" s="213"/>
      <c r="D132" s="213"/>
    </row>
    <row r="133" spans="1:5" s="199" customFormat="1" ht="27" customHeight="1" x14ac:dyDescent="0.25">
      <c r="A133" s="196"/>
      <c r="C133" s="197"/>
      <c r="D133" s="197"/>
      <c r="E133" s="198"/>
    </row>
    <row r="134" spans="1:5" s="199" customFormat="1" ht="27" customHeight="1" x14ac:dyDescent="0.25">
      <c r="A134" s="196"/>
      <c r="C134" s="197"/>
      <c r="D134" s="197"/>
      <c r="E134" s="198"/>
    </row>
    <row r="135" spans="1:5" x14ac:dyDescent="0.2">
      <c r="A135" s="212"/>
      <c r="C135" s="213"/>
      <c r="D135" s="213"/>
    </row>
    <row r="136" spans="1:5" s="199" customFormat="1" ht="27" customHeight="1" x14ac:dyDescent="0.25">
      <c r="A136" s="196"/>
      <c r="C136" s="197"/>
      <c r="D136" s="197"/>
      <c r="E136" s="198"/>
    </row>
    <row r="137" spans="1:5" x14ac:dyDescent="0.2">
      <c r="A137" s="212"/>
      <c r="C137" s="213"/>
      <c r="D137" s="213"/>
    </row>
    <row r="138" spans="1:5" s="199" customFormat="1" ht="27" customHeight="1" x14ac:dyDescent="0.25">
      <c r="A138" s="196"/>
      <c r="C138" s="197"/>
      <c r="D138" s="197"/>
      <c r="E138" s="198"/>
    </row>
    <row r="139" spans="1:5" x14ac:dyDescent="0.2">
      <c r="A139" s="212"/>
      <c r="C139" s="213"/>
      <c r="D139" s="213"/>
    </row>
    <row r="140" spans="1:5" s="199" customFormat="1" ht="27" customHeight="1" x14ac:dyDescent="0.25">
      <c r="A140" s="196"/>
      <c r="C140" s="197"/>
      <c r="D140" s="197"/>
      <c r="E140" s="198"/>
    </row>
    <row r="141" spans="1:5" s="199" customFormat="1" ht="27" customHeight="1" x14ac:dyDescent="0.25">
      <c r="A141" s="196"/>
      <c r="C141" s="197"/>
      <c r="D141" s="197"/>
      <c r="E141" s="198"/>
    </row>
    <row r="142" spans="1:5" x14ac:dyDescent="0.2">
      <c r="A142" s="212"/>
      <c r="C142" s="213"/>
      <c r="D142" s="213"/>
    </row>
    <row r="143" spans="1:5" s="199" customFormat="1" ht="27" customHeight="1" x14ac:dyDescent="0.25">
      <c r="A143" s="196"/>
      <c r="C143" s="197"/>
      <c r="D143" s="197"/>
      <c r="E143" s="198"/>
    </row>
    <row r="144" spans="1:5" x14ac:dyDescent="0.2">
      <c r="A144" s="212"/>
      <c r="C144" s="213"/>
      <c r="D144" s="213"/>
    </row>
    <row r="145" spans="1:5" s="199" customFormat="1" ht="27" customHeight="1" x14ac:dyDescent="0.25">
      <c r="A145" s="196"/>
      <c r="C145" s="197"/>
      <c r="D145" s="197"/>
      <c r="E145" s="198"/>
    </row>
    <row r="146" spans="1:5" x14ac:dyDescent="0.2">
      <c r="A146" s="212"/>
      <c r="C146" s="213"/>
      <c r="D146" s="213"/>
    </row>
    <row r="147" spans="1:5" s="199" customFormat="1" ht="27" customHeight="1" x14ac:dyDescent="0.25">
      <c r="A147" s="196"/>
      <c r="C147" s="197"/>
      <c r="D147" s="197"/>
      <c r="E147" s="198"/>
    </row>
    <row r="148" spans="1:5" s="199" customFormat="1" ht="27" customHeight="1" x14ac:dyDescent="0.25">
      <c r="A148" s="196"/>
      <c r="C148" s="197"/>
      <c r="D148" s="197"/>
      <c r="E148" s="198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9"/>
  <sheetViews>
    <sheetView workbookViewId="0">
      <selection activeCell="L29" sqref="A1:L29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320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SUM(D14:D26)</f>
        <v>32810000</v>
      </c>
      <c r="E12" s="148">
        <f>SUM(E14:E26)</f>
        <v>32810000</v>
      </c>
      <c r="F12" s="148">
        <f>SUM(F14:F26)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320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6500000</v>
      </c>
    </row>
    <row r="15" spans="1:6" s="135" customFormat="1" x14ac:dyDescent="0.25">
      <c r="A15" s="143" t="s">
        <v>182</v>
      </c>
      <c r="B15" s="143" t="s">
        <v>503</v>
      </c>
      <c r="C15" s="143" t="s">
        <v>218</v>
      </c>
      <c r="D15" s="144">
        <v>0</v>
      </c>
      <c r="E15" s="144">
        <v>0</v>
      </c>
      <c r="F15" s="144">
        <v>2500000</v>
      </c>
    </row>
    <row r="16" spans="1:6" x14ac:dyDescent="0.25">
      <c r="A16" s="143" t="s">
        <v>183</v>
      </c>
      <c r="B16" s="143" t="s">
        <v>181</v>
      </c>
      <c r="C16" s="143" t="s">
        <v>218</v>
      </c>
      <c r="D16" s="144">
        <v>1340000</v>
      </c>
      <c r="E16" s="144">
        <v>1340000</v>
      </c>
      <c r="F16" s="144">
        <v>1600000</v>
      </c>
    </row>
    <row r="17" spans="1:8" s="135" customFormat="1" x14ac:dyDescent="0.25">
      <c r="A17" s="143" t="s">
        <v>183</v>
      </c>
      <c r="B17" s="143" t="s">
        <v>503</v>
      </c>
      <c r="C17" s="143" t="s">
        <v>218</v>
      </c>
      <c r="D17" s="144">
        <v>0</v>
      </c>
      <c r="E17" s="144">
        <v>0</v>
      </c>
      <c r="F17" s="144">
        <v>300000</v>
      </c>
    </row>
    <row r="18" spans="1:8" x14ac:dyDescent="0.25">
      <c r="A18" s="143" t="s">
        <v>274</v>
      </c>
      <c r="B18" s="143" t="s">
        <v>184</v>
      </c>
      <c r="C18" s="143" t="s">
        <v>218</v>
      </c>
      <c r="D18" s="144">
        <v>0</v>
      </c>
      <c r="E18" s="144">
        <v>0</v>
      </c>
      <c r="F18" s="144">
        <v>0</v>
      </c>
    </row>
    <row r="19" spans="1:8" x14ac:dyDescent="0.25">
      <c r="A19" s="44" t="s">
        <v>272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2250000</v>
      </c>
      <c r="H19" s="44"/>
    </row>
    <row r="20" spans="1:8" x14ac:dyDescent="0.25">
      <c r="A20" s="44" t="s">
        <v>272</v>
      </c>
      <c r="B20" s="143" t="s">
        <v>184</v>
      </c>
      <c r="C20" s="143" t="s">
        <v>218</v>
      </c>
      <c r="D20" s="144">
        <v>3000000</v>
      </c>
      <c r="E20" s="144">
        <v>3000000</v>
      </c>
      <c r="F20" s="144">
        <v>2250000</v>
      </c>
      <c r="H20" s="44"/>
    </row>
    <row r="21" spans="1:8" x14ac:dyDescent="0.25">
      <c r="A21" s="44" t="s">
        <v>273</v>
      </c>
      <c r="B21" s="143" t="s">
        <v>502</v>
      </c>
      <c r="C21" s="143" t="s">
        <v>218</v>
      </c>
      <c r="D21" s="144">
        <v>3000000</v>
      </c>
      <c r="E21" s="144">
        <v>3000000</v>
      </c>
      <c r="F21" s="144">
        <v>4000000</v>
      </c>
      <c r="H21" s="44"/>
    </row>
    <row r="22" spans="1:8" s="135" customFormat="1" x14ac:dyDescent="0.25">
      <c r="A22" s="44" t="s">
        <v>323</v>
      </c>
      <c r="B22" s="143" t="s">
        <v>184</v>
      </c>
      <c r="C22" s="143" t="s">
        <v>218</v>
      </c>
      <c r="D22" s="144">
        <v>0</v>
      </c>
      <c r="E22" s="144">
        <v>0</v>
      </c>
      <c r="F22" s="144">
        <v>0</v>
      </c>
      <c r="H22" s="44"/>
    </row>
    <row r="23" spans="1:8" x14ac:dyDescent="0.25">
      <c r="A23" s="143" t="s">
        <v>275</v>
      </c>
      <c r="B23" s="143" t="s">
        <v>502</v>
      </c>
      <c r="C23" s="143" t="s">
        <v>218</v>
      </c>
      <c r="D23" s="144">
        <v>0</v>
      </c>
      <c r="E23" s="144">
        <v>0</v>
      </c>
      <c r="F23" s="144">
        <v>1000000</v>
      </c>
    </row>
    <row r="24" spans="1:8" x14ac:dyDescent="0.25">
      <c r="A24" s="143" t="s">
        <v>186</v>
      </c>
      <c r="B24" s="143" t="s">
        <v>185</v>
      </c>
      <c r="C24" s="143" t="s">
        <v>218</v>
      </c>
      <c r="D24" s="144">
        <v>9000000</v>
      </c>
      <c r="E24" s="144">
        <v>9000000</v>
      </c>
      <c r="F24" s="144">
        <v>9000000</v>
      </c>
    </row>
    <row r="25" spans="1:8" x14ac:dyDescent="0.25">
      <c r="A25" s="143" t="s">
        <v>187</v>
      </c>
      <c r="B25" s="143" t="s">
        <v>185</v>
      </c>
      <c r="C25" s="143" t="s">
        <v>218</v>
      </c>
      <c r="D25" s="144">
        <v>1450000</v>
      </c>
      <c r="E25" s="144">
        <v>1450000</v>
      </c>
      <c r="F25" s="144">
        <v>1700000</v>
      </c>
    </row>
    <row r="26" spans="1:8" x14ac:dyDescent="0.25">
      <c r="A26" s="143" t="s">
        <v>188</v>
      </c>
      <c r="B26" s="143" t="s">
        <v>188</v>
      </c>
      <c r="C26" s="143" t="s">
        <v>218</v>
      </c>
      <c r="D26" s="144">
        <v>0</v>
      </c>
      <c r="E26" s="144">
        <v>0</v>
      </c>
      <c r="F26" s="144">
        <v>0</v>
      </c>
    </row>
    <row r="27" spans="1:8" x14ac:dyDescent="0.25">
      <c r="A27" s="149"/>
      <c r="B27" s="149"/>
      <c r="C27" s="149"/>
      <c r="D27" s="146"/>
      <c r="E27" s="146"/>
      <c r="F27" s="146"/>
    </row>
    <row r="28" spans="1:8" s="42" customFormat="1" x14ac:dyDescent="0.25">
      <c r="A28" s="150" t="s">
        <v>223</v>
      </c>
      <c r="B28" s="150"/>
      <c r="C28" s="150"/>
      <c r="D28" s="148">
        <f>SUM(D30:D38)</f>
        <v>59700000</v>
      </c>
      <c r="E28" s="148">
        <f>SUM(E30:E38)</f>
        <v>59700000</v>
      </c>
      <c r="F28" s="148">
        <f>SUM(F30:F38)</f>
        <v>105000000</v>
      </c>
    </row>
    <row r="29" spans="1:8" s="42" customFormat="1" ht="30" x14ac:dyDescent="0.25">
      <c r="A29" s="2" t="s">
        <v>2</v>
      </c>
      <c r="B29" s="2" t="s">
        <v>215</v>
      </c>
      <c r="C29" s="147" t="s">
        <v>216</v>
      </c>
      <c r="D29" s="142" t="s">
        <v>286</v>
      </c>
      <c r="E29" s="142" t="s">
        <v>287</v>
      </c>
      <c r="F29" s="142" t="s">
        <v>320</v>
      </c>
    </row>
    <row r="30" spans="1:8" x14ac:dyDescent="0.25">
      <c r="A30" s="143" t="s">
        <v>177</v>
      </c>
      <c r="B30" s="143" t="s">
        <v>190</v>
      </c>
      <c r="C30" s="143" t="s">
        <v>216</v>
      </c>
      <c r="D30" s="144">
        <v>33000000</v>
      </c>
      <c r="E30" s="144">
        <v>33000000</v>
      </c>
      <c r="F30" s="144">
        <f>F4-500000</f>
        <v>34500000</v>
      </c>
    </row>
    <row r="31" spans="1:8" x14ac:dyDescent="0.25">
      <c r="A31" s="143" t="s">
        <v>227</v>
      </c>
      <c r="B31" s="143" t="s">
        <v>190</v>
      </c>
      <c r="C31" s="143" t="s">
        <v>216</v>
      </c>
      <c r="D31" s="144">
        <v>15000000</v>
      </c>
      <c r="E31" s="144">
        <v>15000000</v>
      </c>
      <c r="F31" s="144">
        <v>15000000</v>
      </c>
    </row>
    <row r="32" spans="1:8" x14ac:dyDescent="0.25">
      <c r="A32" s="143" t="s">
        <v>191</v>
      </c>
      <c r="B32" s="143" t="s">
        <v>193</v>
      </c>
      <c r="C32" s="143" t="s">
        <v>216</v>
      </c>
      <c r="D32" s="144">
        <v>8000000</v>
      </c>
      <c r="E32" s="144">
        <v>8000000</v>
      </c>
      <c r="F32" s="144">
        <f>F5+F6-500000</f>
        <v>9700000</v>
      </c>
    </row>
    <row r="33" spans="1:6" x14ac:dyDescent="0.25">
      <c r="A33" s="143" t="s">
        <v>192</v>
      </c>
      <c r="B33" s="143" t="s">
        <v>193</v>
      </c>
      <c r="C33" s="143" t="s">
        <v>216</v>
      </c>
      <c r="D33" s="144">
        <v>3100000</v>
      </c>
      <c r="E33" s="144">
        <v>3100000</v>
      </c>
      <c r="F33" s="144">
        <v>3100000</v>
      </c>
    </row>
    <row r="34" spans="1:6" x14ac:dyDescent="0.25">
      <c r="A34" s="143" t="s">
        <v>189</v>
      </c>
      <c r="B34" s="143" t="s">
        <v>194</v>
      </c>
      <c r="C34" s="143" t="s">
        <v>216</v>
      </c>
      <c r="D34" s="144">
        <v>500000</v>
      </c>
      <c r="E34" s="144">
        <v>500000</v>
      </c>
      <c r="F34" s="144">
        <v>500000</v>
      </c>
    </row>
    <row r="35" spans="1:6" x14ac:dyDescent="0.25">
      <c r="A35" s="145" t="s">
        <v>228</v>
      </c>
      <c r="B35" s="143" t="s">
        <v>194</v>
      </c>
      <c r="C35" s="143" t="s">
        <v>216</v>
      </c>
      <c r="D35" s="151">
        <f t="shared" ref="D35:F38" si="0">D7</f>
        <v>0</v>
      </c>
      <c r="E35" s="151">
        <f t="shared" si="0"/>
        <v>0</v>
      </c>
      <c r="F35" s="151">
        <f t="shared" si="0"/>
        <v>0</v>
      </c>
    </row>
    <row r="36" spans="1:6" x14ac:dyDescent="0.25">
      <c r="A36" s="145" t="s">
        <v>179</v>
      </c>
      <c r="B36" s="143" t="s">
        <v>194</v>
      </c>
      <c r="C36" s="143" t="s">
        <v>216</v>
      </c>
      <c r="D36" s="151">
        <f t="shared" si="0"/>
        <v>0</v>
      </c>
      <c r="E36" s="151">
        <f t="shared" si="0"/>
        <v>0</v>
      </c>
      <c r="F36" s="151">
        <f t="shared" si="0"/>
        <v>0</v>
      </c>
    </row>
    <row r="37" spans="1:6" x14ac:dyDescent="0.25">
      <c r="A37" s="145" t="s">
        <v>229</v>
      </c>
      <c r="B37" s="143" t="s">
        <v>194</v>
      </c>
      <c r="C37" s="143" t="s">
        <v>216</v>
      </c>
      <c r="D37" s="151">
        <f t="shared" si="0"/>
        <v>0</v>
      </c>
      <c r="E37" s="151">
        <f t="shared" si="0"/>
        <v>0</v>
      </c>
      <c r="F37" s="151">
        <f t="shared" si="0"/>
        <v>42100000</v>
      </c>
    </row>
    <row r="38" spans="1:6" x14ac:dyDescent="0.25">
      <c r="A38" s="143" t="s">
        <v>180</v>
      </c>
      <c r="B38" s="143" t="s">
        <v>194</v>
      </c>
      <c r="C38" s="143" t="s">
        <v>216</v>
      </c>
      <c r="D38" s="151">
        <f t="shared" si="0"/>
        <v>100000</v>
      </c>
      <c r="E38" s="151">
        <f t="shared" si="0"/>
        <v>100000</v>
      </c>
      <c r="F38" s="151">
        <f t="shared" si="0"/>
        <v>100000</v>
      </c>
    </row>
    <row r="39" spans="1:6" x14ac:dyDescent="0.25">
      <c r="A39" s="143"/>
      <c r="B39" s="143"/>
      <c r="C39" s="143"/>
      <c r="D39" s="152"/>
      <c r="E39" s="152"/>
      <c r="F39" s="152"/>
    </row>
    <row r="40" spans="1:6" s="42" customFormat="1" x14ac:dyDescent="0.25">
      <c r="A40" s="147" t="s">
        <v>224</v>
      </c>
      <c r="B40" s="147"/>
      <c r="C40" s="147"/>
      <c r="D40" s="153">
        <f>SUM(D42:D49)</f>
        <v>76610000</v>
      </c>
      <c r="E40" s="153">
        <f t="shared" ref="E40:F40" si="1">SUM(E42:E49)</f>
        <v>76610000</v>
      </c>
      <c r="F40" s="153">
        <f t="shared" si="1"/>
        <v>72100000</v>
      </c>
    </row>
    <row r="41" spans="1:6" s="42" customFormat="1" ht="30" x14ac:dyDescent="0.25">
      <c r="A41" s="2" t="s">
        <v>2</v>
      </c>
      <c r="B41" s="2" t="s">
        <v>215</v>
      </c>
      <c r="C41" s="147" t="s">
        <v>195</v>
      </c>
      <c r="D41" s="142" t="s">
        <v>286</v>
      </c>
      <c r="E41" s="142" t="s">
        <v>287</v>
      </c>
      <c r="F41" s="142" t="s">
        <v>320</v>
      </c>
    </row>
    <row r="42" spans="1:6" x14ac:dyDescent="0.25">
      <c r="A42" s="143" t="s">
        <v>230</v>
      </c>
      <c r="B42" s="143" t="s">
        <v>196</v>
      </c>
      <c r="C42" s="143" t="s">
        <v>195</v>
      </c>
      <c r="D42" s="144">
        <v>21020000</v>
      </c>
      <c r="E42" s="144">
        <v>21020000</v>
      </c>
      <c r="F42" s="144">
        <f>F14+F19+F20+F21+F22</f>
        <v>15000000</v>
      </c>
    </row>
    <row r="43" spans="1:6" x14ac:dyDescent="0.25">
      <c r="A43" s="143" t="s">
        <v>231</v>
      </c>
      <c r="B43" s="143" t="s">
        <v>196</v>
      </c>
      <c r="C43" s="143" t="s">
        <v>195</v>
      </c>
      <c r="D43" s="144">
        <v>10450000</v>
      </c>
      <c r="E43" s="144">
        <v>10450000</v>
      </c>
      <c r="F43" s="144">
        <f>F24+F25</f>
        <v>10700000</v>
      </c>
    </row>
    <row r="44" spans="1:6" x14ac:dyDescent="0.25">
      <c r="A44" s="143" t="s">
        <v>227</v>
      </c>
      <c r="B44" s="143" t="s">
        <v>196</v>
      </c>
      <c r="C44" s="143" t="s">
        <v>195</v>
      </c>
      <c r="D44" s="144">
        <v>15500000</v>
      </c>
      <c r="E44" s="144">
        <v>15500000</v>
      </c>
      <c r="F44" s="144">
        <v>15500000</v>
      </c>
    </row>
    <row r="45" spans="1:6" x14ac:dyDescent="0.25">
      <c r="A45" s="143" t="s">
        <v>232</v>
      </c>
      <c r="B45" s="143" t="s">
        <v>196</v>
      </c>
      <c r="C45" s="143" t="s">
        <v>195</v>
      </c>
      <c r="D45" s="144">
        <v>0</v>
      </c>
      <c r="E45" s="144">
        <v>0</v>
      </c>
      <c r="F45" s="144">
        <v>0</v>
      </c>
    </row>
    <row r="46" spans="1:6" x14ac:dyDescent="0.25">
      <c r="A46" s="143" t="s">
        <v>230</v>
      </c>
      <c r="B46" s="143" t="s">
        <v>197</v>
      </c>
      <c r="C46" s="143" t="s">
        <v>195</v>
      </c>
      <c r="D46" s="144">
        <v>1340000</v>
      </c>
      <c r="E46" s="144">
        <v>1340000</v>
      </c>
      <c r="F46" s="144">
        <f>F16+F23</f>
        <v>2600000</v>
      </c>
    </row>
    <row r="47" spans="1:6" x14ac:dyDescent="0.25">
      <c r="A47" s="143" t="s">
        <v>227</v>
      </c>
      <c r="B47" s="143" t="s">
        <v>197</v>
      </c>
      <c r="C47" s="143" t="s">
        <v>195</v>
      </c>
      <c r="D47" s="144">
        <v>3300000</v>
      </c>
      <c r="E47" s="144">
        <v>3300000</v>
      </c>
      <c r="F47" s="144">
        <v>3300000</v>
      </c>
    </row>
    <row r="48" spans="1:6" x14ac:dyDescent="0.25">
      <c r="A48" s="143" t="s">
        <v>198</v>
      </c>
      <c r="B48" s="143" t="s">
        <v>198</v>
      </c>
      <c r="C48" s="143" t="s">
        <v>195</v>
      </c>
      <c r="D48" s="151">
        <v>0</v>
      </c>
      <c r="E48" s="151">
        <v>0</v>
      </c>
      <c r="F48" s="151">
        <v>0</v>
      </c>
    </row>
    <row r="49" spans="1:6" x14ac:dyDescent="0.25">
      <c r="A49" s="143" t="s">
        <v>199</v>
      </c>
      <c r="B49" s="143" t="s">
        <v>199</v>
      </c>
      <c r="C49" s="143" t="s">
        <v>195</v>
      </c>
      <c r="D49" s="151">
        <f>'Data příjmy'!H52</f>
        <v>25000000</v>
      </c>
      <c r="E49" s="151">
        <f>'Data příjmy'!H52</f>
        <v>25000000</v>
      </c>
      <c r="F49" s="151">
        <f>'Data příjmy'!J52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5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337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9" t="s">
        <v>496</v>
      </c>
      <c r="B35"/>
      <c r="C35"/>
      <c r="D35"/>
    </row>
    <row r="36" spans="1:4" x14ac:dyDescent="0.25">
      <c r="A36" s="181" t="s">
        <v>294</v>
      </c>
      <c r="B36"/>
      <c r="C36"/>
      <c r="D36"/>
    </row>
    <row r="37" spans="1:4" x14ac:dyDescent="0.25">
      <c r="A37" s="16" t="s">
        <v>318</v>
      </c>
      <c r="B37"/>
      <c r="C37"/>
      <c r="D37"/>
    </row>
    <row r="38" spans="1:4" x14ac:dyDescent="0.25">
      <c r="A38" s="169" t="s">
        <v>319</v>
      </c>
      <c r="B38"/>
      <c r="C38"/>
      <c r="D38"/>
    </row>
    <row r="39" spans="1:4" x14ac:dyDescent="0.25">
      <c r="A39" s="181" t="s">
        <v>294</v>
      </c>
      <c r="B39"/>
      <c r="C39"/>
      <c r="D39"/>
    </row>
    <row r="40" spans="1:4" x14ac:dyDescent="0.25">
      <c r="A40" s="16" t="s">
        <v>450</v>
      </c>
      <c r="B40"/>
      <c r="C40"/>
      <c r="D40"/>
    </row>
    <row r="41" spans="1:4" x14ac:dyDescent="0.25">
      <c r="A41" s="169">
        <v>2321</v>
      </c>
      <c r="B41"/>
      <c r="C41"/>
      <c r="D41"/>
    </row>
    <row r="42" spans="1:4" x14ac:dyDescent="0.25">
      <c r="A42" s="181">
        <v>400</v>
      </c>
      <c r="B42"/>
      <c r="C42"/>
      <c r="D42"/>
    </row>
    <row r="43" spans="1:4" x14ac:dyDescent="0.25">
      <c r="A43" s="15" t="s">
        <v>146</v>
      </c>
      <c r="B43"/>
      <c r="C43"/>
      <c r="D43"/>
    </row>
    <row r="44" spans="1:4" x14ac:dyDescent="0.25">
      <c r="A44" s="16">
        <v>6171</v>
      </c>
      <c r="B44"/>
      <c r="C44"/>
      <c r="D44"/>
    </row>
    <row r="45" spans="1:4" x14ac:dyDescent="0.25">
      <c r="A45" s="169">
        <v>2212</v>
      </c>
      <c r="B45"/>
      <c r="C45"/>
      <c r="D45"/>
    </row>
    <row r="46" spans="1:4" x14ac:dyDescent="0.25">
      <c r="A46" s="181">
        <v>900</v>
      </c>
      <c r="B46"/>
      <c r="C46"/>
      <c r="D46"/>
    </row>
    <row r="47" spans="1:4" x14ac:dyDescent="0.25">
      <c r="A47" s="15" t="s">
        <v>147</v>
      </c>
      <c r="B47"/>
      <c r="C47"/>
      <c r="D47"/>
    </row>
    <row r="48" spans="1:4" x14ac:dyDescent="0.25">
      <c r="A48" s="16">
        <v>3314</v>
      </c>
      <c r="B48"/>
      <c r="C48"/>
      <c r="D48"/>
    </row>
    <row r="49" spans="1:4" x14ac:dyDescent="0.25">
      <c r="A49" s="169">
        <v>2111</v>
      </c>
      <c r="B49"/>
      <c r="C49"/>
      <c r="D49"/>
    </row>
    <row r="50" spans="1:4" x14ac:dyDescent="0.25">
      <c r="A50" s="181">
        <v>600</v>
      </c>
      <c r="B50"/>
      <c r="C50"/>
      <c r="D50"/>
    </row>
    <row r="51" spans="1:4" x14ac:dyDescent="0.25">
      <c r="A51" s="16">
        <v>3399</v>
      </c>
      <c r="B51"/>
      <c r="C51"/>
      <c r="D51"/>
    </row>
    <row r="52" spans="1:4" x14ac:dyDescent="0.25">
      <c r="A52" s="169">
        <v>2111</v>
      </c>
      <c r="B52"/>
      <c r="C52"/>
      <c r="D52"/>
    </row>
    <row r="53" spans="1:4" x14ac:dyDescent="0.25">
      <c r="A53" s="181">
        <v>600</v>
      </c>
      <c r="B53"/>
      <c r="C53"/>
      <c r="D53"/>
    </row>
    <row r="54" spans="1:4" x14ac:dyDescent="0.25">
      <c r="A54" s="16">
        <v>3632</v>
      </c>
      <c r="B54"/>
      <c r="C54"/>
    </row>
    <row r="55" spans="1:4" x14ac:dyDescent="0.25">
      <c r="A55" s="169">
        <v>2111</v>
      </c>
      <c r="B55"/>
      <c r="C55"/>
    </row>
    <row r="56" spans="1:4" x14ac:dyDescent="0.25">
      <c r="A56" s="181">
        <v>800</v>
      </c>
      <c r="B56"/>
      <c r="C56"/>
    </row>
    <row r="57" spans="1:4" x14ac:dyDescent="0.25">
      <c r="A57" s="16">
        <v>6171</v>
      </c>
      <c r="B57"/>
      <c r="C57"/>
    </row>
    <row r="58" spans="1:4" x14ac:dyDescent="0.25">
      <c r="A58" s="169">
        <v>2111</v>
      </c>
      <c r="B58"/>
      <c r="C58"/>
    </row>
    <row r="59" spans="1:4" x14ac:dyDescent="0.25">
      <c r="A59" s="181">
        <v>900</v>
      </c>
      <c r="B59"/>
      <c r="C59"/>
    </row>
    <row r="60" spans="1:4" x14ac:dyDescent="0.25">
      <c r="A60" s="16" t="s">
        <v>304</v>
      </c>
      <c r="B60"/>
    </row>
    <row r="61" spans="1:4" x14ac:dyDescent="0.25">
      <c r="A61" s="169">
        <v>2111</v>
      </c>
      <c r="B61"/>
    </row>
    <row r="62" spans="1:4" x14ac:dyDescent="0.25">
      <c r="A62" s="181">
        <v>600</v>
      </c>
      <c r="B62"/>
    </row>
    <row r="63" spans="1:4" x14ac:dyDescent="0.25">
      <c r="A63" s="14" t="s">
        <v>169</v>
      </c>
      <c r="B63"/>
    </row>
    <row r="64" spans="1:4" x14ac:dyDescent="0.25">
      <c r="A64" s="15" t="s">
        <v>170</v>
      </c>
      <c r="B64"/>
    </row>
    <row r="65" spans="1:2" x14ac:dyDescent="0.25">
      <c r="A65" s="16">
        <v>6171</v>
      </c>
      <c r="B65"/>
    </row>
    <row r="66" spans="1:2" x14ac:dyDescent="0.25">
      <c r="A66" s="169">
        <v>3110</v>
      </c>
      <c r="B66"/>
    </row>
    <row r="67" spans="1:2" x14ac:dyDescent="0.25">
      <c r="A67" s="181">
        <v>1000</v>
      </c>
      <c r="B67"/>
    </row>
    <row r="68" spans="1:2" x14ac:dyDescent="0.25">
      <c r="A68" s="14" t="s">
        <v>168</v>
      </c>
      <c r="B68"/>
    </row>
    <row r="69" spans="1:2" x14ac:dyDescent="0.25">
      <c r="A69" s="15" t="s">
        <v>162</v>
      </c>
      <c r="B69"/>
    </row>
    <row r="70" spans="1:2" x14ac:dyDescent="0.25">
      <c r="A70" s="16">
        <v>6330</v>
      </c>
      <c r="B70"/>
    </row>
    <row r="71" spans="1:2" x14ac:dyDescent="0.25">
      <c r="A71" s="169">
        <v>4137</v>
      </c>
      <c r="B71"/>
    </row>
    <row r="72" spans="1:2" x14ac:dyDescent="0.25">
      <c r="A72" s="181">
        <v>1000</v>
      </c>
      <c r="B72"/>
    </row>
    <row r="73" spans="1:2" x14ac:dyDescent="0.25">
      <c r="A73" s="169" t="s">
        <v>336</v>
      </c>
      <c r="B73"/>
    </row>
    <row r="74" spans="1:2" x14ac:dyDescent="0.25">
      <c r="A74" s="181">
        <v>1000</v>
      </c>
      <c r="B74"/>
    </row>
    <row r="75" spans="1:2" x14ac:dyDescent="0.25">
      <c r="A75" s="15" t="s">
        <v>163</v>
      </c>
      <c r="B75"/>
    </row>
    <row r="76" spans="1:2" x14ac:dyDescent="0.25">
      <c r="A76" s="16">
        <v>6330</v>
      </c>
      <c r="B76"/>
    </row>
    <row r="77" spans="1:2" x14ac:dyDescent="0.25">
      <c r="A77" s="169">
        <v>4137</v>
      </c>
      <c r="B77"/>
    </row>
    <row r="78" spans="1:2" x14ac:dyDescent="0.25">
      <c r="A78" s="181">
        <v>1000</v>
      </c>
      <c r="B78"/>
    </row>
    <row r="79" spans="1:2" x14ac:dyDescent="0.25">
      <c r="A79" s="169" t="s">
        <v>336</v>
      </c>
      <c r="B79"/>
    </row>
    <row r="80" spans="1:2" x14ac:dyDescent="0.25">
      <c r="A80" s="181">
        <v>1000</v>
      </c>
      <c r="B80"/>
    </row>
    <row r="81" spans="1:2" x14ac:dyDescent="0.25">
      <c r="A81" s="15" t="s">
        <v>173</v>
      </c>
      <c r="B81"/>
    </row>
    <row r="82" spans="1:2" x14ac:dyDescent="0.25">
      <c r="A82" s="16">
        <v>6330</v>
      </c>
      <c r="B82"/>
    </row>
    <row r="83" spans="1:2" x14ac:dyDescent="0.25">
      <c r="A83" s="169">
        <v>4131</v>
      </c>
      <c r="B83"/>
    </row>
    <row r="84" spans="1:2" x14ac:dyDescent="0.25">
      <c r="A84" s="181">
        <v>1000</v>
      </c>
    </row>
    <row r="85" spans="1:2" x14ac:dyDescent="0.25">
      <c r="A85" s="14" t="s">
        <v>131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455</v>
      </c>
      <c r="B34"/>
      <c r="C34"/>
      <c r="D34"/>
      <c r="F34" s="135" t="s">
        <v>134</v>
      </c>
    </row>
    <row r="35" spans="1:6" x14ac:dyDescent="0.25">
      <c r="A35" s="229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456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529</v>
      </c>
      <c r="B39"/>
      <c r="C39"/>
      <c r="D39"/>
    </row>
    <row r="40" spans="1:6" x14ac:dyDescent="0.25">
      <c r="A40" s="229">
        <v>5021</v>
      </c>
    </row>
    <row r="41" spans="1:6" x14ac:dyDescent="0.25">
      <c r="A41" s="165">
        <v>910</v>
      </c>
    </row>
    <row r="42" spans="1:6" x14ac:dyDescent="0.25">
      <c r="A42" s="168" t="s">
        <v>97</v>
      </c>
    </row>
    <row r="43" spans="1:6" x14ac:dyDescent="0.25">
      <c r="A43" s="166">
        <v>0</v>
      </c>
    </row>
    <row r="44" spans="1:6" x14ac:dyDescent="0.25">
      <c r="A44" s="14" t="s">
        <v>131</v>
      </c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9"/>
  <sheetViews>
    <sheetView zoomScaleNormal="100" workbookViewId="0">
      <selection activeCell="B44" sqref="B44"/>
    </sheetView>
  </sheetViews>
  <sheetFormatPr defaultRowHeight="15" x14ac:dyDescent="0.25"/>
  <cols>
    <col min="1" max="1" width="34.140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370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366</v>
      </c>
      <c r="C4" s="135" t="s">
        <v>369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3048800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1734800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146840900</v>
      </c>
      <c r="D15"/>
    </row>
    <row r="16" spans="1:4" x14ac:dyDescent="0.25">
      <c r="A16" s="155" t="s">
        <v>162</v>
      </c>
      <c r="B16" s="32">
        <v>54405300</v>
      </c>
      <c r="C16" s="32">
        <v>96605100</v>
      </c>
      <c r="D16"/>
    </row>
    <row r="17" spans="1:4" x14ac:dyDescent="0.25">
      <c r="A17" s="155" t="s">
        <v>163</v>
      </c>
      <c r="B17" s="32">
        <v>11924100</v>
      </c>
      <c r="C17" s="32">
        <v>18033200</v>
      </c>
      <c r="D17"/>
    </row>
    <row r="18" spans="1:4" x14ac:dyDescent="0.25">
      <c r="A18" s="155" t="s">
        <v>173</v>
      </c>
      <c r="B18" s="32">
        <v>25000000</v>
      </c>
      <c r="C18" s="32">
        <v>32202600</v>
      </c>
      <c r="D18"/>
    </row>
    <row r="19" spans="1:4" x14ac:dyDescent="0.25">
      <c r="A19" s="14" t="s">
        <v>131</v>
      </c>
      <c r="B19" s="32">
        <v>115753400</v>
      </c>
      <c r="C19" s="32">
        <v>171999700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366</v>
      </c>
      <c r="C22" s="135" t="s">
        <v>369</v>
      </c>
      <c r="D22"/>
    </row>
    <row r="23" spans="1:4" x14ac:dyDescent="0.25">
      <c r="A23" s="14" t="s">
        <v>8</v>
      </c>
      <c r="B23" s="32">
        <v>2900000</v>
      </c>
      <c r="C23" s="32">
        <v>2100000</v>
      </c>
      <c r="D23"/>
    </row>
    <row r="24" spans="1:4" x14ac:dyDescent="0.25">
      <c r="A24" s="155" t="s">
        <v>266</v>
      </c>
      <c r="B24" s="32">
        <v>2900000</v>
      </c>
      <c r="C24" s="32">
        <v>2100000</v>
      </c>
      <c r="D24"/>
    </row>
    <row r="25" spans="1:4" x14ac:dyDescent="0.25">
      <c r="A25" s="14" t="s">
        <v>15</v>
      </c>
      <c r="B25" s="32">
        <v>318400</v>
      </c>
      <c r="C25" s="32">
        <v>29386100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356</v>
      </c>
      <c r="B27" s="32">
        <v>0</v>
      </c>
      <c r="C27" s="32">
        <v>29067700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9621500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309</v>
      </c>
      <c r="B34" s="32">
        <v>0</v>
      </c>
      <c r="C34" s="32">
        <v>272000</v>
      </c>
      <c r="D34"/>
    </row>
    <row r="35" spans="1:4" x14ac:dyDescent="0.25">
      <c r="A35" s="155" t="s">
        <v>355</v>
      </c>
      <c r="B35" s="32">
        <v>0</v>
      </c>
      <c r="C35" s="32">
        <v>1360700</v>
      </c>
      <c r="D35"/>
    </row>
    <row r="36" spans="1:4" x14ac:dyDescent="0.25">
      <c r="A36" s="155" t="s">
        <v>461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60075000</v>
      </c>
      <c r="D37"/>
    </row>
    <row r="38" spans="1:4" x14ac:dyDescent="0.25">
      <c r="A38" s="155" t="s">
        <v>266</v>
      </c>
      <c r="B38" s="32">
        <v>200000</v>
      </c>
      <c r="C38" s="32">
        <v>200000</v>
      </c>
      <c r="D38"/>
    </row>
    <row r="39" spans="1:4" x14ac:dyDescent="0.25">
      <c r="A39" s="155" t="s">
        <v>284</v>
      </c>
      <c r="B39" s="32">
        <v>14500000</v>
      </c>
      <c r="C39" s="32">
        <v>14500000</v>
      </c>
      <c r="D39"/>
    </row>
    <row r="40" spans="1:4" x14ac:dyDescent="0.25">
      <c r="A40" s="155" t="s">
        <v>307</v>
      </c>
      <c r="B40" s="32">
        <v>0</v>
      </c>
      <c r="C40" s="32">
        <v>39500000</v>
      </c>
      <c r="D40"/>
    </row>
    <row r="41" spans="1:4" x14ac:dyDescent="0.25">
      <c r="A41" s="155" t="s">
        <v>355</v>
      </c>
      <c r="B41" s="32">
        <v>0</v>
      </c>
      <c r="C41" s="32">
        <v>4420900</v>
      </c>
      <c r="D41"/>
    </row>
    <row r="42" spans="1:4" x14ac:dyDescent="0.25">
      <c r="A42" s="155" t="s">
        <v>485</v>
      </c>
      <c r="B42" s="32">
        <v>0</v>
      </c>
      <c r="C42" s="32">
        <v>1454100</v>
      </c>
      <c r="D42"/>
    </row>
    <row r="43" spans="1:4" x14ac:dyDescent="0.25">
      <c r="A43" s="14" t="s">
        <v>455</v>
      </c>
      <c r="B43" s="32">
        <v>0</v>
      </c>
      <c r="C43" s="32">
        <v>15000000</v>
      </c>
      <c r="D43"/>
    </row>
    <row r="44" spans="1:4" x14ac:dyDescent="0.25">
      <c r="A44" s="155" t="s">
        <v>457</v>
      </c>
      <c r="B44" s="32">
        <v>0</v>
      </c>
      <c r="C44" s="32">
        <v>15000000</v>
      </c>
      <c r="D44"/>
    </row>
    <row r="45" spans="1:4" x14ac:dyDescent="0.25">
      <c r="A45" s="14" t="s">
        <v>31</v>
      </c>
      <c r="B45" s="32">
        <v>12080000</v>
      </c>
      <c r="C45" s="32">
        <v>31156600</v>
      </c>
      <c r="D45"/>
    </row>
    <row r="46" spans="1:4" x14ac:dyDescent="0.25">
      <c r="A46" s="155" t="s">
        <v>268</v>
      </c>
      <c r="B46" s="32">
        <v>12000000</v>
      </c>
      <c r="C46" s="32">
        <v>31000000</v>
      </c>
      <c r="D46"/>
    </row>
    <row r="47" spans="1:4" x14ac:dyDescent="0.25">
      <c r="A47" s="155" t="s">
        <v>266</v>
      </c>
      <c r="B47" s="32">
        <v>80000</v>
      </c>
      <c r="C47" s="32">
        <v>103000</v>
      </c>
      <c r="D47"/>
    </row>
    <row r="48" spans="1:4" x14ac:dyDescent="0.25">
      <c r="A48" s="155" t="s">
        <v>355</v>
      </c>
      <c r="B48" s="32">
        <v>0</v>
      </c>
      <c r="C48" s="32">
        <v>53600</v>
      </c>
      <c r="D48"/>
    </row>
    <row r="49" spans="1:4" x14ac:dyDescent="0.25">
      <c r="A49" s="14" t="s">
        <v>36</v>
      </c>
      <c r="B49" s="32">
        <v>1255000</v>
      </c>
      <c r="C49" s="32">
        <v>1287000</v>
      </c>
      <c r="D49"/>
    </row>
    <row r="50" spans="1:4" x14ac:dyDescent="0.25">
      <c r="A50" s="155" t="s">
        <v>266</v>
      </c>
      <c r="B50" s="32">
        <v>1255000</v>
      </c>
      <c r="C50" s="32">
        <v>1232000</v>
      </c>
      <c r="D50"/>
    </row>
    <row r="51" spans="1:4" x14ac:dyDescent="0.25">
      <c r="A51" s="155" t="s">
        <v>355</v>
      </c>
      <c r="B51" s="32">
        <v>0</v>
      </c>
      <c r="C51" s="32">
        <v>55000</v>
      </c>
      <c r="D51"/>
    </row>
    <row r="52" spans="1:4" x14ac:dyDescent="0.25">
      <c r="A52" s="14" t="s">
        <v>44</v>
      </c>
      <c r="B52" s="32">
        <v>900000</v>
      </c>
      <c r="C52" s="32">
        <v>900000</v>
      </c>
      <c r="D52"/>
    </row>
    <row r="53" spans="1:4" x14ac:dyDescent="0.25">
      <c r="A53" s="155" t="s">
        <v>266</v>
      </c>
      <c r="B53" s="32">
        <v>900000</v>
      </c>
      <c r="C53" s="32">
        <v>900000</v>
      </c>
      <c r="D53"/>
    </row>
    <row r="54" spans="1:4" x14ac:dyDescent="0.25">
      <c r="A54" s="155" t="s">
        <v>355</v>
      </c>
      <c r="B54" s="32">
        <v>0</v>
      </c>
      <c r="C54" s="32">
        <v>0</v>
      </c>
      <c r="D54"/>
    </row>
    <row r="55" spans="1:4" x14ac:dyDescent="0.25">
      <c r="A55" s="14" t="s">
        <v>41</v>
      </c>
      <c r="B55" s="32">
        <v>120000</v>
      </c>
      <c r="C55" s="32">
        <v>120000</v>
      </c>
      <c r="D55"/>
    </row>
    <row r="56" spans="1:4" x14ac:dyDescent="0.25">
      <c r="A56" s="155" t="s">
        <v>266</v>
      </c>
      <c r="B56" s="32">
        <v>120000</v>
      </c>
      <c r="C56" s="32">
        <v>120000</v>
      </c>
      <c r="D56"/>
    </row>
    <row r="57" spans="1:4" x14ac:dyDescent="0.25">
      <c r="A57" s="14" t="s">
        <v>47</v>
      </c>
      <c r="B57" s="32">
        <v>4105000</v>
      </c>
      <c r="C57" s="32">
        <v>5892500</v>
      </c>
      <c r="D57"/>
    </row>
    <row r="58" spans="1:4" x14ac:dyDescent="0.25">
      <c r="A58" s="155" t="s">
        <v>266</v>
      </c>
      <c r="B58" s="32">
        <v>1105000</v>
      </c>
      <c r="C58" s="32">
        <v>1105000</v>
      </c>
      <c r="D58"/>
    </row>
    <row r="59" spans="1:4" x14ac:dyDescent="0.25">
      <c r="A59" s="155" t="s">
        <v>285</v>
      </c>
      <c r="B59" s="32">
        <v>3000000</v>
      </c>
      <c r="C59" s="32">
        <v>4312000</v>
      </c>
      <c r="D59"/>
    </row>
    <row r="60" spans="1:4" x14ac:dyDescent="0.25">
      <c r="A60" s="155" t="s">
        <v>355</v>
      </c>
      <c r="B60" s="32">
        <v>0</v>
      </c>
      <c r="C60" s="32">
        <v>475500</v>
      </c>
      <c r="D60"/>
    </row>
    <row r="61" spans="1:4" x14ac:dyDescent="0.25">
      <c r="A61" s="14" t="s">
        <v>51</v>
      </c>
      <c r="B61" s="32">
        <v>500000</v>
      </c>
      <c r="C61" s="32">
        <v>770500</v>
      </c>
      <c r="D61"/>
    </row>
    <row r="62" spans="1:4" x14ac:dyDescent="0.25">
      <c r="A62" s="155" t="s">
        <v>266</v>
      </c>
      <c r="B62" s="32">
        <v>500000</v>
      </c>
      <c r="C62" s="32">
        <v>500000</v>
      </c>
      <c r="D62"/>
    </row>
    <row r="63" spans="1:4" x14ac:dyDescent="0.25">
      <c r="A63" s="155" t="s">
        <v>355</v>
      </c>
      <c r="B63" s="32">
        <v>0</v>
      </c>
      <c r="C63" s="32">
        <v>270500</v>
      </c>
      <c r="D63"/>
    </row>
    <row r="64" spans="1:4" x14ac:dyDescent="0.25">
      <c r="A64" s="14" t="s">
        <v>53</v>
      </c>
      <c r="B64" s="32">
        <v>617000</v>
      </c>
      <c r="C64" s="32">
        <v>617000</v>
      </c>
      <c r="D64"/>
    </row>
    <row r="65" spans="1:4" x14ac:dyDescent="0.25">
      <c r="A65" s="155" t="s">
        <v>266</v>
      </c>
      <c r="B65" s="32">
        <v>617000</v>
      </c>
      <c r="C65" s="32">
        <v>617000</v>
      </c>
      <c r="D65"/>
    </row>
    <row r="66" spans="1:4" x14ac:dyDescent="0.25">
      <c r="A66" s="14" t="s">
        <v>58</v>
      </c>
      <c r="B66" s="32">
        <v>1000000</v>
      </c>
      <c r="C66" s="32">
        <v>1249900</v>
      </c>
      <c r="D66"/>
    </row>
    <row r="67" spans="1:4" x14ac:dyDescent="0.25">
      <c r="A67" s="155" t="s">
        <v>265</v>
      </c>
      <c r="B67" s="32">
        <v>1000000</v>
      </c>
      <c r="C67" s="32">
        <v>1000000</v>
      </c>
      <c r="D67"/>
    </row>
    <row r="68" spans="1:4" x14ac:dyDescent="0.25">
      <c r="A68" s="155" t="s">
        <v>266</v>
      </c>
      <c r="B68" s="32">
        <v>0</v>
      </c>
      <c r="C68" s="32">
        <v>0</v>
      </c>
      <c r="D68"/>
    </row>
    <row r="69" spans="1:4" x14ac:dyDescent="0.25">
      <c r="A69" s="155" t="s">
        <v>306</v>
      </c>
      <c r="B69" s="32">
        <v>0</v>
      </c>
      <c r="C69" s="32">
        <v>0</v>
      </c>
      <c r="D69"/>
    </row>
    <row r="70" spans="1:4" x14ac:dyDescent="0.25">
      <c r="A70" s="155" t="s">
        <v>308</v>
      </c>
      <c r="B70" s="32">
        <v>0</v>
      </c>
      <c r="C70" s="32">
        <v>249900</v>
      </c>
      <c r="D70"/>
    </row>
    <row r="71" spans="1:4" x14ac:dyDescent="0.25">
      <c r="A71" s="14" t="s">
        <v>55</v>
      </c>
      <c r="B71" s="32">
        <v>360000</v>
      </c>
      <c r="C71" s="32">
        <v>14647600</v>
      </c>
      <c r="D71"/>
    </row>
    <row r="72" spans="1:4" x14ac:dyDescent="0.25">
      <c r="A72" s="155" t="s">
        <v>264</v>
      </c>
      <c r="B72" s="32">
        <v>0</v>
      </c>
      <c r="C72" s="32">
        <v>14287600</v>
      </c>
      <c r="D72"/>
    </row>
    <row r="73" spans="1:4" x14ac:dyDescent="0.25">
      <c r="A73" s="155" t="s">
        <v>266</v>
      </c>
      <c r="B73" s="32">
        <v>360000</v>
      </c>
      <c r="C73" s="32">
        <v>360000</v>
      </c>
      <c r="D73"/>
    </row>
    <row r="74" spans="1:4" x14ac:dyDescent="0.25">
      <c r="A74" s="14" t="s">
        <v>60</v>
      </c>
      <c r="B74" s="32">
        <v>180000</v>
      </c>
      <c r="C74" s="32">
        <v>180000</v>
      </c>
      <c r="D74"/>
    </row>
    <row r="75" spans="1:4" x14ac:dyDescent="0.25">
      <c r="A75" s="155" t="s">
        <v>266</v>
      </c>
      <c r="B75" s="32">
        <v>180000</v>
      </c>
      <c r="C75" s="32">
        <v>180000</v>
      </c>
      <c r="D75"/>
    </row>
    <row r="76" spans="1:4" x14ac:dyDescent="0.25">
      <c r="A76" s="14" t="s">
        <v>62</v>
      </c>
      <c r="B76" s="32">
        <v>6450000</v>
      </c>
      <c r="C76" s="32">
        <v>9618600</v>
      </c>
      <c r="D76"/>
    </row>
    <row r="77" spans="1:4" x14ac:dyDescent="0.25">
      <c r="A77" s="155" t="s">
        <v>266</v>
      </c>
      <c r="B77" s="32">
        <v>6450000</v>
      </c>
      <c r="C77" s="32">
        <v>6450000</v>
      </c>
      <c r="D77"/>
    </row>
    <row r="78" spans="1:4" x14ac:dyDescent="0.25">
      <c r="A78" s="155" t="s">
        <v>353</v>
      </c>
      <c r="B78" s="32">
        <v>0</v>
      </c>
      <c r="C78" s="32">
        <v>2000000</v>
      </c>
      <c r="D78"/>
    </row>
    <row r="79" spans="1:4" x14ac:dyDescent="0.25">
      <c r="A79" s="155" t="s">
        <v>355</v>
      </c>
      <c r="B79" s="32">
        <v>0</v>
      </c>
      <c r="C79" s="32">
        <v>114800</v>
      </c>
      <c r="D79"/>
    </row>
    <row r="80" spans="1:4" x14ac:dyDescent="0.25">
      <c r="A80" s="155" t="s">
        <v>354</v>
      </c>
      <c r="B80" s="32">
        <v>0</v>
      </c>
      <c r="C80" s="32">
        <v>943800</v>
      </c>
      <c r="D80"/>
    </row>
    <row r="81" spans="1:4" x14ac:dyDescent="0.25">
      <c r="A81" s="155" t="s">
        <v>452</v>
      </c>
      <c r="B81" s="32">
        <v>0</v>
      </c>
      <c r="C81" s="32">
        <v>110000</v>
      </c>
      <c r="D81"/>
    </row>
    <row r="82" spans="1:4" x14ac:dyDescent="0.25">
      <c r="A82" s="14" t="s">
        <v>79</v>
      </c>
      <c r="B82" s="32">
        <v>0</v>
      </c>
      <c r="C82" s="32">
        <v>384400</v>
      </c>
      <c r="D82"/>
    </row>
    <row r="83" spans="1:4" x14ac:dyDescent="0.25">
      <c r="A83" s="155" t="s">
        <v>355</v>
      </c>
      <c r="B83" s="32">
        <v>0</v>
      </c>
      <c r="C83" s="32">
        <v>384400</v>
      </c>
      <c r="D83"/>
    </row>
    <row r="84" spans="1:4" x14ac:dyDescent="0.25">
      <c r="A84" s="14" t="s">
        <v>81</v>
      </c>
      <c r="B84" s="32">
        <v>0</v>
      </c>
      <c r="C84" s="32">
        <v>264000</v>
      </c>
      <c r="D84"/>
    </row>
    <row r="85" spans="1:4" x14ac:dyDescent="0.25">
      <c r="A85" s="155" t="s">
        <v>355</v>
      </c>
      <c r="B85" s="32">
        <v>0</v>
      </c>
      <c r="C85" s="32">
        <v>264000</v>
      </c>
      <c r="D85"/>
    </row>
    <row r="86" spans="1:4" x14ac:dyDescent="0.25">
      <c r="A86" s="14" t="s">
        <v>69</v>
      </c>
      <c r="B86" s="32">
        <v>430000</v>
      </c>
      <c r="C86" s="32">
        <v>580000</v>
      </c>
      <c r="D86"/>
    </row>
    <row r="87" spans="1:4" x14ac:dyDescent="0.25">
      <c r="A87" s="155" t="s">
        <v>266</v>
      </c>
      <c r="B87" s="32">
        <v>430000</v>
      </c>
      <c r="C87" s="32">
        <v>430000</v>
      </c>
      <c r="D87"/>
    </row>
    <row r="88" spans="1:4" x14ac:dyDescent="0.25">
      <c r="A88" s="155" t="s">
        <v>355</v>
      </c>
      <c r="B88" s="32">
        <v>0</v>
      </c>
      <c r="C88" s="32">
        <v>150000</v>
      </c>
      <c r="D88"/>
    </row>
    <row r="89" spans="1:4" x14ac:dyDescent="0.25">
      <c r="A89" s="14" t="s">
        <v>75</v>
      </c>
      <c r="B89" s="32">
        <v>340000</v>
      </c>
      <c r="C89" s="32">
        <v>340000</v>
      </c>
      <c r="D89"/>
    </row>
    <row r="90" spans="1:4" x14ac:dyDescent="0.25">
      <c r="A90" s="155" t="s">
        <v>266</v>
      </c>
      <c r="B90" s="32">
        <v>340000</v>
      </c>
      <c r="C90" s="32">
        <v>340000</v>
      </c>
      <c r="D90"/>
    </row>
    <row r="91" spans="1:4" x14ac:dyDescent="0.25">
      <c r="A91" s="14" t="s">
        <v>83</v>
      </c>
      <c r="B91" s="32">
        <v>399000</v>
      </c>
      <c r="C91" s="32">
        <v>399000</v>
      </c>
      <c r="D91"/>
    </row>
    <row r="92" spans="1:4" x14ac:dyDescent="0.25">
      <c r="A92" s="155" t="s">
        <v>266</v>
      </c>
      <c r="B92" s="32">
        <v>399000</v>
      </c>
      <c r="C92" s="32">
        <v>399000</v>
      </c>
      <c r="D92"/>
    </row>
    <row r="93" spans="1:4" x14ac:dyDescent="0.25">
      <c r="A93" s="14" t="s">
        <v>85</v>
      </c>
      <c r="B93" s="32">
        <v>435000</v>
      </c>
      <c r="C93" s="32">
        <v>435000</v>
      </c>
      <c r="D93"/>
    </row>
    <row r="94" spans="1:4" x14ac:dyDescent="0.25">
      <c r="A94" s="155" t="s">
        <v>266</v>
      </c>
      <c r="B94" s="32">
        <v>435000</v>
      </c>
      <c r="C94" s="32">
        <v>435000</v>
      </c>
      <c r="D94"/>
    </row>
    <row r="95" spans="1:4" x14ac:dyDescent="0.25">
      <c r="A95" s="14" t="s">
        <v>87</v>
      </c>
      <c r="B95" s="32">
        <v>1000000</v>
      </c>
      <c r="C95" s="32">
        <v>1661500</v>
      </c>
      <c r="D95"/>
    </row>
    <row r="96" spans="1:4" x14ac:dyDescent="0.25">
      <c r="A96" s="155" t="s">
        <v>266</v>
      </c>
      <c r="B96" s="32">
        <v>1000000</v>
      </c>
      <c r="C96" s="32">
        <v>1000000</v>
      </c>
      <c r="D96"/>
    </row>
    <row r="97" spans="1:4" x14ac:dyDescent="0.25">
      <c r="A97" s="155" t="s">
        <v>355</v>
      </c>
      <c r="B97" s="32">
        <v>0</v>
      </c>
      <c r="C97" s="32">
        <v>661500</v>
      </c>
      <c r="D97"/>
    </row>
    <row r="98" spans="1:4" x14ac:dyDescent="0.25">
      <c r="A98" s="14" t="s">
        <v>93</v>
      </c>
      <c r="B98" s="32">
        <v>7470000</v>
      </c>
      <c r="C98" s="32">
        <v>7470000</v>
      </c>
      <c r="D98"/>
    </row>
    <row r="99" spans="1:4" x14ac:dyDescent="0.25">
      <c r="A99" s="155" t="s">
        <v>266</v>
      </c>
      <c r="B99" s="32">
        <v>7470000</v>
      </c>
      <c r="C99" s="32">
        <v>7470000</v>
      </c>
      <c r="D99"/>
    </row>
    <row r="100" spans="1:4" x14ac:dyDescent="0.25">
      <c r="A100" s="14" t="s">
        <v>529</v>
      </c>
      <c r="B100" s="32">
        <v>0</v>
      </c>
      <c r="C100" s="32">
        <v>215000</v>
      </c>
      <c r="D100"/>
    </row>
    <row r="101" spans="1:4" x14ac:dyDescent="0.25">
      <c r="A101" s="155" t="s">
        <v>355</v>
      </c>
      <c r="B101" s="32">
        <v>0</v>
      </c>
      <c r="C101" s="32">
        <v>215000</v>
      </c>
      <c r="D101"/>
    </row>
    <row r="102" spans="1:4" x14ac:dyDescent="0.25">
      <c r="A102" s="14" t="s">
        <v>96</v>
      </c>
      <c r="B102" s="32">
        <v>79945000</v>
      </c>
      <c r="C102" s="32">
        <v>80550100</v>
      </c>
      <c r="D102"/>
    </row>
    <row r="103" spans="1:4" x14ac:dyDescent="0.25">
      <c r="A103" s="155" t="s">
        <v>266</v>
      </c>
      <c r="B103" s="32">
        <v>60015000</v>
      </c>
      <c r="C103" s="32">
        <v>54301400</v>
      </c>
      <c r="D103"/>
    </row>
    <row r="104" spans="1:4" x14ac:dyDescent="0.25">
      <c r="A104" s="155" t="s">
        <v>270</v>
      </c>
      <c r="B104" s="32">
        <v>3530000</v>
      </c>
      <c r="C104" s="32">
        <v>3530000</v>
      </c>
      <c r="D104"/>
    </row>
    <row r="105" spans="1:4" x14ac:dyDescent="0.25">
      <c r="A105" s="155" t="s">
        <v>333</v>
      </c>
      <c r="B105" s="32">
        <v>13400000</v>
      </c>
      <c r="C105" s="32">
        <v>13400000</v>
      </c>
      <c r="D105"/>
    </row>
    <row r="106" spans="1:4" s="135" customFormat="1" x14ac:dyDescent="0.25">
      <c r="A106" s="155" t="s">
        <v>342</v>
      </c>
      <c r="B106" s="32">
        <v>3000000</v>
      </c>
      <c r="C106" s="32">
        <v>988000</v>
      </c>
      <c r="D106"/>
    </row>
    <row r="107" spans="1:4" s="135" customFormat="1" x14ac:dyDescent="0.25">
      <c r="A107" s="155" t="s">
        <v>355</v>
      </c>
      <c r="B107" s="32">
        <v>0</v>
      </c>
      <c r="C107" s="32">
        <v>8330700</v>
      </c>
      <c r="D107"/>
    </row>
    <row r="108" spans="1:4" s="135" customFormat="1" x14ac:dyDescent="0.25">
      <c r="A108" s="14" t="s">
        <v>125</v>
      </c>
      <c r="B108" s="32">
        <v>120000</v>
      </c>
      <c r="C108" s="32">
        <v>120000</v>
      </c>
      <c r="D108"/>
    </row>
    <row r="109" spans="1:4" s="135" customFormat="1" x14ac:dyDescent="0.25">
      <c r="A109" s="155" t="s">
        <v>266</v>
      </c>
      <c r="B109" s="32">
        <v>120000</v>
      </c>
      <c r="C109" s="32">
        <v>120000</v>
      </c>
    </row>
    <row r="110" spans="1:4" s="135" customFormat="1" x14ac:dyDescent="0.25">
      <c r="A110" s="14" t="s">
        <v>127</v>
      </c>
      <c r="B110" s="32">
        <v>400000</v>
      </c>
      <c r="C110" s="32">
        <v>400000</v>
      </c>
    </row>
    <row r="111" spans="1:4" s="135" customFormat="1" x14ac:dyDescent="0.25">
      <c r="A111" s="155" t="s">
        <v>266</v>
      </c>
      <c r="B111" s="32">
        <v>400000</v>
      </c>
      <c r="C111" s="32">
        <v>400000</v>
      </c>
    </row>
    <row r="112" spans="1:4" s="135" customFormat="1" x14ac:dyDescent="0.25">
      <c r="A112" s="14" t="s">
        <v>129</v>
      </c>
      <c r="B112" s="32">
        <v>0</v>
      </c>
      <c r="C112" s="32">
        <v>236200</v>
      </c>
    </row>
    <row r="113" spans="1:3" s="135" customFormat="1" x14ac:dyDescent="0.25">
      <c r="A113" s="155" t="s">
        <v>355</v>
      </c>
      <c r="B113" s="32">
        <v>0</v>
      </c>
      <c r="C113" s="32">
        <v>236200</v>
      </c>
    </row>
    <row r="114" spans="1:3" s="135" customFormat="1" x14ac:dyDescent="0.25">
      <c r="A114" s="14" t="s">
        <v>131</v>
      </c>
      <c r="B114" s="32">
        <v>143062400</v>
      </c>
      <c r="C114" s="32">
        <v>275797500</v>
      </c>
    </row>
    <row r="115" spans="1:3" s="135" customFormat="1" x14ac:dyDescent="0.25">
      <c r="A115" s="182"/>
      <c r="B115" s="183"/>
      <c r="C115" s="183"/>
    </row>
    <row r="116" spans="1:3" s="135" customFormat="1" x14ac:dyDescent="0.25">
      <c r="A116" s="182"/>
      <c r="B116" s="183"/>
      <c r="C116" s="183"/>
    </row>
    <row r="117" spans="1:3" s="135" customFormat="1" x14ac:dyDescent="0.25">
      <c r="A117" s="182"/>
      <c r="B117" s="183"/>
      <c r="C117" s="183"/>
    </row>
    <row r="118" spans="1:3" s="135" customFormat="1" x14ac:dyDescent="0.25">
      <c r="A118" s="182"/>
      <c r="B118" s="183"/>
      <c r="C118" s="183"/>
    </row>
    <row r="119" spans="1:3" x14ac:dyDescent="0.25">
      <c r="A119" s="41" t="s">
        <v>214</v>
      </c>
      <c r="B119" s="135" t="s">
        <v>366</v>
      </c>
      <c r="C119" s="135" t="s">
        <v>369</v>
      </c>
    </row>
    <row r="120" spans="1:3" x14ac:dyDescent="0.25">
      <c r="A120" s="43" t="s">
        <v>203</v>
      </c>
      <c r="B120" s="32">
        <v>24809000</v>
      </c>
      <c r="C120" s="32">
        <v>24920000</v>
      </c>
    </row>
    <row r="121" spans="1:3" x14ac:dyDescent="0.25">
      <c r="A121" s="43" t="s">
        <v>205</v>
      </c>
      <c r="B121" s="32">
        <v>0</v>
      </c>
      <c r="C121" s="32">
        <v>0</v>
      </c>
    </row>
    <row r="122" spans="1:3" x14ac:dyDescent="0.25">
      <c r="A122" s="43" t="s">
        <v>204</v>
      </c>
      <c r="B122" s="32">
        <v>0</v>
      </c>
      <c r="C122" s="32">
        <v>0</v>
      </c>
    </row>
    <row r="123" spans="1:3" x14ac:dyDescent="0.25">
      <c r="A123" s="43" t="s">
        <v>206</v>
      </c>
      <c r="B123" s="32">
        <v>0</v>
      </c>
      <c r="C123" s="32">
        <v>0</v>
      </c>
    </row>
    <row r="124" spans="1:3" x14ac:dyDescent="0.25">
      <c r="A124" s="43" t="s">
        <v>348</v>
      </c>
      <c r="B124" s="32">
        <v>2500000</v>
      </c>
      <c r="C124" s="32">
        <v>2500000</v>
      </c>
    </row>
    <row r="125" spans="1:3" x14ac:dyDescent="0.25">
      <c r="A125" s="43" t="s">
        <v>376</v>
      </c>
      <c r="B125" s="32">
        <v>0</v>
      </c>
      <c r="C125" s="32">
        <v>76377800</v>
      </c>
    </row>
    <row r="126" spans="1:3" x14ac:dyDescent="0.25">
      <c r="A126" s="14" t="s">
        <v>131</v>
      </c>
      <c r="B126" s="32">
        <v>27309000</v>
      </c>
      <c r="C126" s="32">
        <v>103797800</v>
      </c>
    </row>
    <row r="129" spans="4:7" x14ac:dyDescent="0.25">
      <c r="D129" s="171"/>
      <c r="E129" s="33"/>
      <c r="F129" s="33"/>
      <c r="G129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15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361</v>
      </c>
    </row>
    <row r="3" spans="1:4" x14ac:dyDescent="0.25">
      <c r="A3" s="13" t="s">
        <v>130</v>
      </c>
      <c r="B3" s="135" t="s">
        <v>367</v>
      </c>
      <c r="C3" s="135" t="s">
        <v>368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3048800</v>
      </c>
      <c r="D14"/>
    </row>
    <row r="15" spans="1:4" x14ac:dyDescent="0.25">
      <c r="A15" s="15" t="s">
        <v>267</v>
      </c>
      <c r="B15" s="32">
        <v>2314000</v>
      </c>
      <c r="C15" s="32">
        <v>3048800</v>
      </c>
      <c r="D15"/>
    </row>
    <row r="16" spans="1:4" x14ac:dyDescent="0.25">
      <c r="A16" s="16" t="s">
        <v>153</v>
      </c>
      <c r="B16" s="32">
        <v>1000000</v>
      </c>
      <c r="C16" s="32">
        <v>1734800</v>
      </c>
      <c r="D16"/>
    </row>
    <row r="17" spans="1:4" x14ac:dyDescent="0.25">
      <c r="A17" s="155" t="s">
        <v>152</v>
      </c>
      <c r="B17" s="32">
        <v>0</v>
      </c>
      <c r="C17" s="32">
        <v>193800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156900</v>
      </c>
      <c r="D19"/>
    </row>
    <row r="20" spans="1:4" x14ac:dyDescent="0.25">
      <c r="A20" s="155" t="s">
        <v>317</v>
      </c>
      <c r="B20" s="32">
        <v>0</v>
      </c>
      <c r="C20" s="32">
        <v>0</v>
      </c>
      <c r="D20"/>
    </row>
    <row r="21" spans="1:4" x14ac:dyDescent="0.25">
      <c r="A21" s="155" t="s">
        <v>495</v>
      </c>
      <c r="B21" s="32">
        <v>0</v>
      </c>
      <c r="C21" s="32">
        <v>384100</v>
      </c>
      <c r="D21"/>
    </row>
    <row r="22" spans="1:4" x14ac:dyDescent="0.25">
      <c r="A22" s="16" t="s">
        <v>146</v>
      </c>
      <c r="B22" s="32">
        <v>1000000</v>
      </c>
      <c r="C22" s="32">
        <v>1000000</v>
      </c>
      <c r="D22"/>
    </row>
    <row r="23" spans="1:4" x14ac:dyDescent="0.25">
      <c r="A23" s="155" t="s">
        <v>146</v>
      </c>
      <c r="B23" s="32">
        <v>1000000</v>
      </c>
      <c r="C23" s="32">
        <v>1000000</v>
      </c>
      <c r="D23"/>
    </row>
    <row r="24" spans="1:4" x14ac:dyDescent="0.25">
      <c r="A24" s="16" t="s">
        <v>147</v>
      </c>
      <c r="B24" s="32">
        <v>314000</v>
      </c>
      <c r="C24" s="32">
        <v>314000</v>
      </c>
      <c r="D24"/>
    </row>
    <row r="25" spans="1:4" x14ac:dyDescent="0.25">
      <c r="A25" s="155" t="s">
        <v>149</v>
      </c>
      <c r="B25" s="32">
        <v>200000</v>
      </c>
      <c r="C25" s="32">
        <v>200000</v>
      </c>
      <c r="D25"/>
    </row>
    <row r="26" spans="1:4" x14ac:dyDescent="0.25">
      <c r="A26" s="155" t="s">
        <v>148</v>
      </c>
      <c r="B26" s="32">
        <v>25000</v>
      </c>
      <c r="C26" s="32">
        <v>25000</v>
      </c>
      <c r="D26"/>
    </row>
    <row r="27" spans="1:4" x14ac:dyDescent="0.25">
      <c r="A27" s="155" t="s">
        <v>150</v>
      </c>
      <c r="B27" s="32">
        <v>0</v>
      </c>
      <c r="C27" s="32">
        <v>0</v>
      </c>
      <c r="D27"/>
    </row>
    <row r="28" spans="1:4" x14ac:dyDescent="0.25">
      <c r="A28" s="155" t="s">
        <v>151</v>
      </c>
      <c r="B28" s="32">
        <v>2000</v>
      </c>
      <c r="C28" s="32">
        <v>2000</v>
      </c>
      <c r="D28"/>
    </row>
    <row r="29" spans="1:4" x14ac:dyDescent="0.25">
      <c r="A29" s="155" t="s">
        <v>305</v>
      </c>
      <c r="B29" s="32">
        <v>87000</v>
      </c>
      <c r="C29" s="32">
        <v>87000</v>
      </c>
      <c r="D29"/>
    </row>
    <row r="30" spans="1:4" x14ac:dyDescent="0.25">
      <c r="A30" s="14" t="s">
        <v>169</v>
      </c>
      <c r="B30" s="32">
        <v>0</v>
      </c>
      <c r="C30" s="32">
        <v>0</v>
      </c>
      <c r="D30"/>
    </row>
    <row r="31" spans="1:4" x14ac:dyDescent="0.25">
      <c r="A31" s="15" t="s">
        <v>267</v>
      </c>
      <c r="B31" s="32">
        <v>0</v>
      </c>
      <c r="C31" s="32">
        <v>0</v>
      </c>
      <c r="D31"/>
    </row>
    <row r="32" spans="1:4" x14ac:dyDescent="0.25">
      <c r="A32" s="16" t="s">
        <v>170</v>
      </c>
      <c r="B32" s="32">
        <v>0</v>
      </c>
      <c r="C32" s="32">
        <v>0</v>
      </c>
      <c r="D32"/>
    </row>
    <row r="33" spans="1:4" x14ac:dyDescent="0.25">
      <c r="A33" s="155" t="s">
        <v>170</v>
      </c>
      <c r="B33" s="32">
        <v>0</v>
      </c>
      <c r="C33" s="32">
        <v>0</v>
      </c>
      <c r="D33"/>
    </row>
    <row r="34" spans="1:4" x14ac:dyDescent="0.25">
      <c r="A34" s="14" t="s">
        <v>168</v>
      </c>
      <c r="B34" s="32">
        <v>91329400</v>
      </c>
      <c r="C34" s="32">
        <v>146840900</v>
      </c>
      <c r="D34"/>
    </row>
    <row r="35" spans="1:4" x14ac:dyDescent="0.25">
      <c r="A35" s="15" t="s">
        <v>158</v>
      </c>
      <c r="B35" s="32">
        <v>0</v>
      </c>
      <c r="C35" s="32">
        <v>48308900</v>
      </c>
      <c r="D35"/>
    </row>
    <row r="36" spans="1:4" x14ac:dyDescent="0.25">
      <c r="A36" s="16" t="s">
        <v>162</v>
      </c>
      <c r="B36" s="32">
        <v>0</v>
      </c>
      <c r="C36" s="32">
        <v>42199800</v>
      </c>
      <c r="D36"/>
    </row>
    <row r="37" spans="1:4" x14ac:dyDescent="0.25">
      <c r="A37" s="155" t="s">
        <v>157</v>
      </c>
      <c r="B37" s="32">
        <v>0</v>
      </c>
      <c r="C37" s="32">
        <v>0</v>
      </c>
      <c r="D37"/>
    </row>
    <row r="38" spans="1:4" x14ac:dyDescent="0.25">
      <c r="A38" s="155" t="s">
        <v>156</v>
      </c>
      <c r="B38" s="32">
        <v>0</v>
      </c>
      <c r="C38" s="32">
        <v>10000000</v>
      </c>
      <c r="D38"/>
    </row>
    <row r="39" spans="1:4" x14ac:dyDescent="0.25">
      <c r="A39" s="155" t="s">
        <v>155</v>
      </c>
      <c r="B39" s="32">
        <v>0</v>
      </c>
      <c r="C39" s="32">
        <v>0</v>
      </c>
      <c r="D39"/>
    </row>
    <row r="40" spans="1:4" x14ac:dyDescent="0.25">
      <c r="A40" s="155" t="s">
        <v>295</v>
      </c>
      <c r="B40" s="32">
        <v>0</v>
      </c>
      <c r="C40" s="32">
        <v>78400</v>
      </c>
      <c r="D40"/>
    </row>
    <row r="41" spans="1:4" x14ac:dyDescent="0.25">
      <c r="A41" s="155" t="s">
        <v>296</v>
      </c>
      <c r="B41" s="32">
        <v>0</v>
      </c>
      <c r="C41" s="32">
        <v>0</v>
      </c>
      <c r="D41"/>
    </row>
    <row r="42" spans="1:4" x14ac:dyDescent="0.25">
      <c r="A42" s="155" t="s">
        <v>297</v>
      </c>
      <c r="B42" s="32">
        <v>0</v>
      </c>
      <c r="C42" s="32">
        <v>2533300</v>
      </c>
      <c r="D42"/>
    </row>
    <row r="43" spans="1:4" x14ac:dyDescent="0.25">
      <c r="A43" s="155" t="s">
        <v>311</v>
      </c>
      <c r="B43" s="32">
        <v>0</v>
      </c>
      <c r="C43" s="32">
        <v>465000</v>
      </c>
      <c r="D43"/>
    </row>
    <row r="44" spans="1:4" x14ac:dyDescent="0.25">
      <c r="A44" s="155" t="s">
        <v>315</v>
      </c>
      <c r="B44" s="32">
        <v>0</v>
      </c>
      <c r="C44" s="32">
        <v>653000</v>
      </c>
      <c r="D44"/>
    </row>
    <row r="45" spans="1:4" x14ac:dyDescent="0.25">
      <c r="A45" s="155" t="s">
        <v>316</v>
      </c>
      <c r="B45" s="32">
        <v>0</v>
      </c>
      <c r="C45" s="32">
        <v>23600</v>
      </c>
      <c r="D45"/>
    </row>
    <row r="46" spans="1:4" x14ac:dyDescent="0.25">
      <c r="A46" s="155" t="s">
        <v>338</v>
      </c>
      <c r="B46" s="32">
        <v>0</v>
      </c>
      <c r="C46" s="32">
        <v>0</v>
      </c>
      <c r="D46"/>
    </row>
    <row r="47" spans="1:4" x14ac:dyDescent="0.25">
      <c r="A47" s="155" t="s">
        <v>458</v>
      </c>
      <c r="B47" s="32">
        <v>0</v>
      </c>
      <c r="C47" s="32">
        <v>372400</v>
      </c>
      <c r="D47"/>
    </row>
    <row r="48" spans="1:4" x14ac:dyDescent="0.25">
      <c r="A48" s="155" t="s">
        <v>462</v>
      </c>
      <c r="B48" s="32">
        <v>0</v>
      </c>
      <c r="C48" s="32">
        <v>15000000</v>
      </c>
      <c r="D48"/>
    </row>
    <row r="49" spans="1:4" x14ac:dyDescent="0.25">
      <c r="A49" s="155" t="s">
        <v>486</v>
      </c>
      <c r="B49" s="32">
        <v>0</v>
      </c>
      <c r="C49" s="32">
        <v>91900</v>
      </c>
      <c r="D49"/>
    </row>
    <row r="50" spans="1:4" x14ac:dyDescent="0.25">
      <c r="A50" s="155" t="s">
        <v>484</v>
      </c>
      <c r="B50" s="32">
        <v>0</v>
      </c>
      <c r="C50" s="32">
        <v>1070000</v>
      </c>
      <c r="D50"/>
    </row>
    <row r="51" spans="1:4" x14ac:dyDescent="0.25">
      <c r="A51" s="155" t="s">
        <v>524</v>
      </c>
      <c r="B51" s="32">
        <v>0</v>
      </c>
      <c r="C51" s="32">
        <v>5797400</v>
      </c>
      <c r="D51"/>
    </row>
    <row r="52" spans="1:4" x14ac:dyDescent="0.25">
      <c r="A52" s="155" t="s">
        <v>526</v>
      </c>
      <c r="B52" s="32">
        <v>0</v>
      </c>
      <c r="C52" s="32">
        <v>114800</v>
      </c>
      <c r="D52"/>
    </row>
    <row r="53" spans="1:4" x14ac:dyDescent="0.25">
      <c r="A53" s="155" t="s">
        <v>527</v>
      </c>
      <c r="B53" s="32">
        <v>0</v>
      </c>
      <c r="C53" s="32">
        <v>6000000</v>
      </c>
      <c r="D53"/>
    </row>
    <row r="54" spans="1:4" x14ac:dyDescent="0.25">
      <c r="A54" s="16" t="s">
        <v>163</v>
      </c>
      <c r="B54" s="32">
        <v>0</v>
      </c>
      <c r="C54" s="32">
        <v>6109100</v>
      </c>
      <c r="D54"/>
    </row>
    <row r="55" spans="1:4" x14ac:dyDescent="0.25">
      <c r="A55" s="155" t="s">
        <v>156</v>
      </c>
      <c r="B55" s="32">
        <v>0</v>
      </c>
      <c r="C55" s="32">
        <v>0</v>
      </c>
      <c r="D55"/>
    </row>
    <row r="56" spans="1:4" x14ac:dyDescent="0.25">
      <c r="A56" s="155" t="s">
        <v>276</v>
      </c>
      <c r="B56" s="32">
        <v>0</v>
      </c>
      <c r="C56" s="32">
        <v>6109100</v>
      </c>
      <c r="D56"/>
    </row>
    <row r="57" spans="1:4" x14ac:dyDescent="0.25">
      <c r="A57" s="15" t="s">
        <v>267</v>
      </c>
      <c r="B57" s="32">
        <v>91329400</v>
      </c>
      <c r="C57" s="32">
        <v>98532000</v>
      </c>
      <c r="D57"/>
    </row>
    <row r="58" spans="1:4" x14ac:dyDescent="0.25">
      <c r="A58" s="16" t="s">
        <v>162</v>
      </c>
      <c r="B58" s="32">
        <v>54405300</v>
      </c>
      <c r="C58" s="32">
        <v>54405300</v>
      </c>
      <c r="D58"/>
    </row>
    <row r="59" spans="1:4" x14ac:dyDescent="0.25">
      <c r="A59" s="155" t="s">
        <v>276</v>
      </c>
      <c r="B59" s="32">
        <v>54405300</v>
      </c>
      <c r="C59" s="32">
        <v>54405300</v>
      </c>
      <c r="D59"/>
    </row>
    <row r="60" spans="1:4" x14ac:dyDescent="0.25">
      <c r="A60" s="16" t="s">
        <v>163</v>
      </c>
      <c r="B60" s="32">
        <v>11924100</v>
      </c>
      <c r="C60" s="32">
        <v>11924100</v>
      </c>
      <c r="D60" s="45"/>
    </row>
    <row r="61" spans="1:4" x14ac:dyDescent="0.25">
      <c r="A61" s="155" t="s">
        <v>276</v>
      </c>
      <c r="B61" s="32">
        <v>11924100</v>
      </c>
      <c r="C61" s="32">
        <v>11924100</v>
      </c>
      <c r="D61" s="45"/>
    </row>
    <row r="62" spans="1:4" s="135" customFormat="1" x14ac:dyDescent="0.25">
      <c r="A62" s="16" t="s">
        <v>173</v>
      </c>
      <c r="B62" s="32">
        <v>25000000</v>
      </c>
      <c r="C62" s="32">
        <v>32202600</v>
      </c>
      <c r="D62" s="45"/>
    </row>
    <row r="63" spans="1:4" s="135" customFormat="1" x14ac:dyDescent="0.25">
      <c r="A63" s="155" t="s">
        <v>173</v>
      </c>
      <c r="B63" s="32">
        <v>25000000</v>
      </c>
      <c r="C63" s="32">
        <v>32202600</v>
      </c>
      <c r="D63" s="45"/>
    </row>
    <row r="64" spans="1:4" x14ac:dyDescent="0.25">
      <c r="A64" s="14" t="s">
        <v>131</v>
      </c>
      <c r="B64" s="32">
        <v>115753400</v>
      </c>
      <c r="C64" s="32">
        <v>171999700</v>
      </c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9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362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367</v>
      </c>
      <c r="C4" s="135" t="s">
        <v>368</v>
      </c>
      <c r="D4"/>
    </row>
    <row r="5" spans="1:4" x14ac:dyDescent="0.25">
      <c r="A5" s="14" t="s">
        <v>8</v>
      </c>
      <c r="B5" s="32">
        <v>2900000</v>
      </c>
      <c r="C5" s="32">
        <v>2100000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2100000</v>
      </c>
      <c r="D7"/>
    </row>
    <row r="8" spans="1:4" x14ac:dyDescent="0.25">
      <c r="A8" s="168" t="s">
        <v>10</v>
      </c>
      <c r="B8" s="32">
        <v>2900000</v>
      </c>
      <c r="C8" s="32">
        <v>2100000</v>
      </c>
      <c r="D8"/>
    </row>
    <row r="9" spans="1:4" x14ac:dyDescent="0.25">
      <c r="A9" s="166" t="s">
        <v>7</v>
      </c>
      <c r="B9" s="32">
        <v>1200000</v>
      </c>
      <c r="C9" s="32">
        <v>400000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29386100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340</v>
      </c>
      <c r="B19" s="32">
        <v>218400</v>
      </c>
      <c r="C19" s="32">
        <v>218400</v>
      </c>
      <c r="D19"/>
    </row>
    <row r="20" spans="1:4" x14ac:dyDescent="0.25">
      <c r="A20" s="155" t="s">
        <v>356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29067700</v>
      </c>
      <c r="D21"/>
    </row>
    <row r="22" spans="1:4" x14ac:dyDescent="0.25">
      <c r="A22" s="168" t="s">
        <v>13</v>
      </c>
      <c r="B22" s="32">
        <v>0</v>
      </c>
      <c r="C22" s="32">
        <v>29067700</v>
      </c>
      <c r="D22"/>
    </row>
    <row r="23" spans="1:4" x14ac:dyDescent="0.25">
      <c r="A23" s="166" t="s">
        <v>371</v>
      </c>
      <c r="B23" s="32">
        <v>0</v>
      </c>
      <c r="C23" s="32">
        <v>2474400</v>
      </c>
      <c r="D23"/>
    </row>
    <row r="24" spans="1:4" x14ac:dyDescent="0.25">
      <c r="A24" s="166" t="s">
        <v>372</v>
      </c>
      <c r="B24" s="32">
        <v>0</v>
      </c>
      <c r="C24" s="32">
        <v>17458800</v>
      </c>
      <c r="D24"/>
    </row>
    <row r="25" spans="1:4" x14ac:dyDescent="0.25">
      <c r="A25" s="166" t="s">
        <v>373</v>
      </c>
      <c r="B25" s="32">
        <v>0</v>
      </c>
      <c r="C25" s="32">
        <v>1704600</v>
      </c>
      <c r="D25"/>
    </row>
    <row r="26" spans="1:4" x14ac:dyDescent="0.25">
      <c r="A26" s="166" t="s">
        <v>374</v>
      </c>
      <c r="B26" s="32">
        <v>0</v>
      </c>
      <c r="C26" s="32">
        <v>3455300</v>
      </c>
      <c r="D26"/>
    </row>
    <row r="27" spans="1:4" x14ac:dyDescent="0.25">
      <c r="A27" s="166" t="s">
        <v>375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326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14647600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14287600</v>
      </c>
      <c r="D36"/>
    </row>
    <row r="37" spans="1:4" x14ac:dyDescent="0.25">
      <c r="A37" s="168" t="s">
        <v>13</v>
      </c>
      <c r="B37" s="32">
        <v>0</v>
      </c>
      <c r="C37" s="32">
        <v>14287600</v>
      </c>
      <c r="D37"/>
    </row>
    <row r="38" spans="1:4" x14ac:dyDescent="0.25">
      <c r="A38" s="166" t="s">
        <v>132</v>
      </c>
      <c r="B38" s="32">
        <v>0</v>
      </c>
      <c r="C38" s="32">
        <v>14287600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327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9618600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328</v>
      </c>
      <c r="B61" s="32">
        <v>500000</v>
      </c>
      <c r="C61" s="32">
        <v>500000</v>
      </c>
      <c r="D61"/>
    </row>
    <row r="62" spans="1:4" x14ac:dyDescent="0.25">
      <c r="A62" s="155" t="s">
        <v>353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355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114800</v>
      </c>
      <c r="D67"/>
    </row>
    <row r="68" spans="1:4" x14ac:dyDescent="0.25">
      <c r="A68" s="168" t="s">
        <v>10</v>
      </c>
      <c r="B68" s="32">
        <v>0</v>
      </c>
      <c r="C68" s="32">
        <v>114800</v>
      </c>
      <c r="D68"/>
    </row>
    <row r="69" spans="1:4" x14ac:dyDescent="0.25">
      <c r="A69" s="166" t="s">
        <v>528</v>
      </c>
      <c r="B69" s="32">
        <v>0</v>
      </c>
      <c r="C69" s="32">
        <v>114800</v>
      </c>
      <c r="D69"/>
    </row>
    <row r="70" spans="1:4" x14ac:dyDescent="0.25">
      <c r="A70" s="155" t="s">
        <v>354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943800</v>
      </c>
      <c r="D71"/>
    </row>
    <row r="72" spans="1:4" x14ac:dyDescent="0.25">
      <c r="A72" s="168" t="s">
        <v>13</v>
      </c>
      <c r="B72" s="32">
        <v>0</v>
      </c>
      <c r="C72" s="32">
        <v>943800</v>
      </c>
      <c r="D72"/>
    </row>
    <row r="73" spans="1:4" x14ac:dyDescent="0.25">
      <c r="A73" s="166" t="s">
        <v>303</v>
      </c>
      <c r="B73" s="32">
        <v>0</v>
      </c>
      <c r="C73" s="32">
        <v>943800</v>
      </c>
      <c r="D73"/>
    </row>
    <row r="74" spans="1:4" x14ac:dyDescent="0.25">
      <c r="A74" s="155" t="s">
        <v>452</v>
      </c>
      <c r="B74" s="32"/>
      <c r="C74" s="32"/>
      <c r="D74"/>
    </row>
    <row r="75" spans="1:4" x14ac:dyDescent="0.25">
      <c r="A75" s="165" t="s">
        <v>9</v>
      </c>
      <c r="B75" s="32">
        <v>0</v>
      </c>
      <c r="C75" s="32">
        <v>110000</v>
      </c>
      <c r="D75"/>
    </row>
    <row r="76" spans="1:4" x14ac:dyDescent="0.25">
      <c r="A76" s="168" t="s">
        <v>10</v>
      </c>
      <c r="B76" s="32">
        <v>0</v>
      </c>
      <c r="C76" s="32">
        <v>110000</v>
      </c>
      <c r="D76"/>
    </row>
    <row r="77" spans="1:4" x14ac:dyDescent="0.25">
      <c r="A77" s="166" t="s">
        <v>451</v>
      </c>
      <c r="B77" s="32">
        <v>0</v>
      </c>
      <c r="C77" s="32">
        <v>110000</v>
      </c>
      <c r="D77"/>
    </row>
    <row r="78" spans="1:4" x14ac:dyDescent="0.25">
      <c r="A78" s="14" t="s">
        <v>131</v>
      </c>
      <c r="B78" s="32">
        <v>10328400</v>
      </c>
      <c r="C78" s="32">
        <v>56052300</v>
      </c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72"/>
  <sheetViews>
    <sheetView topLeftCell="A98" workbookViewId="0">
      <selection activeCell="P122" sqref="P122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143146200</v>
      </c>
      <c r="O1" s="137">
        <f>SUM(Tabulka2[Čerpání 2025])</f>
        <v>143146200</v>
      </c>
      <c r="P1" s="137">
        <f>SUM(Tabulka2[Čerpání 2025])</f>
        <v>143146200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334</v>
      </c>
      <c r="M3" s="20" t="s">
        <v>5</v>
      </c>
      <c r="N3" s="21" t="s">
        <v>359</v>
      </c>
      <c r="O3" s="21" t="s">
        <v>363</v>
      </c>
      <c r="P3" s="21" t="s">
        <v>364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400000</v>
      </c>
      <c r="P4" s="4">
        <v>1200000</v>
      </c>
      <c r="Q4" s="137">
        <f>SUM(O4:O7)</f>
        <v>2100000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SUM(O8:O15)</f>
        <v>29386100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340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371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356</v>
      </c>
      <c r="L10" s="1" t="s">
        <v>332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372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356</v>
      </c>
      <c r="L11" s="1" t="s">
        <v>332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372</v>
      </c>
      <c r="E12" s="1">
        <v>0</v>
      </c>
      <c r="F12" s="1">
        <v>330</v>
      </c>
      <c r="G12" s="1">
        <v>81831000000</v>
      </c>
      <c r="H12" s="1">
        <v>3</v>
      </c>
      <c r="I12" s="1" t="s">
        <v>9</v>
      </c>
      <c r="J12" s="1" t="s">
        <v>9</v>
      </c>
      <c r="K12" s="1" t="s">
        <v>356</v>
      </c>
      <c r="L12" s="1" t="s">
        <v>332</v>
      </c>
      <c r="M12" s="1" t="s">
        <v>13</v>
      </c>
      <c r="N12" s="4">
        <v>0</v>
      </c>
      <c r="O12" s="4">
        <v>800000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373</v>
      </c>
      <c r="E13" s="1">
        <v>90</v>
      </c>
      <c r="F13" s="1">
        <v>330</v>
      </c>
      <c r="G13" s="1">
        <v>81832000000</v>
      </c>
      <c r="H13" s="1">
        <v>3</v>
      </c>
      <c r="I13" s="1" t="s">
        <v>9</v>
      </c>
      <c r="J13" s="1" t="s">
        <v>9</v>
      </c>
      <c r="K13" s="1" t="s">
        <v>356</v>
      </c>
      <c r="L13" s="1" t="s">
        <v>332</v>
      </c>
      <c r="M13" s="1" t="s">
        <v>13</v>
      </c>
      <c r="N13" s="4">
        <v>0</v>
      </c>
      <c r="O13" s="4">
        <v>1704600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374</v>
      </c>
      <c r="E14" s="1">
        <v>90</v>
      </c>
      <c r="F14" s="1">
        <v>330</v>
      </c>
      <c r="G14" s="1">
        <v>81834000000</v>
      </c>
      <c r="H14" s="1">
        <v>3</v>
      </c>
      <c r="I14" s="1" t="s">
        <v>9</v>
      </c>
      <c r="J14" s="1" t="s">
        <v>9</v>
      </c>
      <c r="K14" s="1" t="s">
        <v>356</v>
      </c>
      <c r="L14" s="1" t="s">
        <v>332</v>
      </c>
      <c r="M14" s="1" t="s">
        <v>13</v>
      </c>
      <c r="N14" s="4">
        <v>0</v>
      </c>
      <c r="O14" s="4">
        <v>3455300</v>
      </c>
      <c r="P14" s="4">
        <v>0</v>
      </c>
      <c r="Q14" s="137"/>
      <c r="R14" s="137"/>
    </row>
    <row r="15" spans="1:18" s="135" customFormat="1" x14ac:dyDescent="0.25">
      <c r="A15" s="2" t="s">
        <v>15</v>
      </c>
      <c r="B15" s="2">
        <v>2219</v>
      </c>
      <c r="C15" s="3">
        <v>6121</v>
      </c>
      <c r="D15" s="1" t="s">
        <v>375</v>
      </c>
      <c r="E15" s="1">
        <v>90</v>
      </c>
      <c r="F15" s="1">
        <v>330</v>
      </c>
      <c r="G15" s="1">
        <v>81687000000</v>
      </c>
      <c r="H15" s="1">
        <v>3</v>
      </c>
      <c r="I15" s="1" t="s">
        <v>9</v>
      </c>
      <c r="J15" s="1" t="s">
        <v>9</v>
      </c>
      <c r="K15" s="1" t="s">
        <v>356</v>
      </c>
      <c r="L15" s="1" t="s">
        <v>332</v>
      </c>
      <c r="M15" s="1" t="s">
        <v>13</v>
      </c>
      <c r="N15" s="4">
        <v>0</v>
      </c>
      <c r="O15" s="4">
        <v>3974600</v>
      </c>
      <c r="P15" s="4">
        <v>0</v>
      </c>
      <c r="Q15" s="137"/>
      <c r="R15" s="137"/>
    </row>
    <row r="16" spans="1:18" x14ac:dyDescent="0.25">
      <c r="A16" s="2" t="s">
        <v>17</v>
      </c>
      <c r="B16" s="2">
        <v>2321</v>
      </c>
      <c r="C16" s="3">
        <v>5169</v>
      </c>
      <c r="D16" s="1" t="s">
        <v>16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120000</v>
      </c>
      <c r="O16" s="4">
        <v>120000</v>
      </c>
      <c r="P16" s="4">
        <v>120000</v>
      </c>
      <c r="Q16" s="4">
        <f>SUM(O16:O17)</f>
        <v>120000</v>
      </c>
      <c r="R16" s="4">
        <f>SUM(P16:P17)</f>
        <v>120000</v>
      </c>
    </row>
    <row r="17" spans="1:18" s="135" customFormat="1" x14ac:dyDescent="0.25">
      <c r="A17" s="2" t="s">
        <v>17</v>
      </c>
      <c r="B17" s="2">
        <v>2321</v>
      </c>
      <c r="C17" s="3">
        <v>5171</v>
      </c>
      <c r="D17" s="1" t="s">
        <v>326</v>
      </c>
      <c r="E17" s="1">
        <v>0</v>
      </c>
      <c r="F17" s="1">
        <v>330</v>
      </c>
      <c r="G17" s="1">
        <v>0</v>
      </c>
      <c r="H17" s="1">
        <v>2</v>
      </c>
      <c r="I17" s="1" t="s">
        <v>9</v>
      </c>
      <c r="J17" s="1" t="s">
        <v>9</v>
      </c>
      <c r="K17" s="1" t="s">
        <v>266</v>
      </c>
      <c r="L17" s="1" t="s">
        <v>266</v>
      </c>
      <c r="M17" s="1" t="s">
        <v>10</v>
      </c>
      <c r="N17" s="4">
        <v>0</v>
      </c>
      <c r="O17" s="4">
        <v>0</v>
      </c>
      <c r="P17" s="4">
        <v>0</v>
      </c>
      <c r="Q17" s="4"/>
      <c r="R17" s="4"/>
    </row>
    <row r="18" spans="1:18" x14ac:dyDescent="0.25">
      <c r="A18" s="2" t="s">
        <v>19</v>
      </c>
      <c r="B18" s="2">
        <v>3111</v>
      </c>
      <c r="C18" s="3">
        <v>5331</v>
      </c>
      <c r="D18" s="1" t="s">
        <v>18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282</v>
      </c>
      <c r="L18" s="1" t="s">
        <v>266</v>
      </c>
      <c r="M18" s="1" t="s">
        <v>10</v>
      </c>
      <c r="N18" s="4">
        <v>1900000</v>
      </c>
      <c r="O18" s="4">
        <v>1900000</v>
      </c>
      <c r="P18" s="4">
        <v>1900000</v>
      </c>
      <c r="Q18" s="4">
        <f>SUM(O18:O29)</f>
        <v>9621500</v>
      </c>
      <c r="R18" s="4">
        <f>SUM(P18:P29)</f>
        <v>6918000</v>
      </c>
    </row>
    <row r="19" spans="1:18" x14ac:dyDescent="0.25">
      <c r="A19" s="2" t="s">
        <v>19</v>
      </c>
      <c r="B19" s="2">
        <v>3111</v>
      </c>
      <c r="C19" s="3">
        <v>5331</v>
      </c>
      <c r="D19" s="1" t="s">
        <v>324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4451000</v>
      </c>
      <c r="O19" s="4">
        <v>4451000</v>
      </c>
      <c r="P19" s="4">
        <v>4451000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5331</v>
      </c>
      <c r="D20" s="1" t="s">
        <v>21</v>
      </c>
      <c r="E20" s="1">
        <v>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283</v>
      </c>
      <c r="L20" s="1" t="s">
        <v>266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300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355</v>
      </c>
      <c r="L21" s="1" t="s">
        <v>332</v>
      </c>
      <c r="M21" s="1" t="s">
        <v>10</v>
      </c>
      <c r="N21" s="4">
        <v>0</v>
      </c>
      <c r="O21" s="4">
        <v>402000</v>
      </c>
      <c r="P21" s="4">
        <v>0</v>
      </c>
      <c r="Q21" s="4"/>
      <c r="R21" s="4"/>
    </row>
    <row r="22" spans="1:18" x14ac:dyDescent="0.25">
      <c r="A22" s="2" t="s">
        <v>19</v>
      </c>
      <c r="B22" s="2">
        <v>3111</v>
      </c>
      <c r="C22" s="3">
        <v>5336</v>
      </c>
      <c r="D22" s="1" t="s">
        <v>301</v>
      </c>
      <c r="E22" s="1">
        <v>96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355</v>
      </c>
      <c r="L22" s="1" t="s">
        <v>332</v>
      </c>
      <c r="M22" s="1" t="s">
        <v>10</v>
      </c>
      <c r="N22" s="4">
        <v>0</v>
      </c>
      <c r="O22" s="4">
        <v>443600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5336</v>
      </c>
      <c r="D23" s="1" t="s">
        <v>501</v>
      </c>
      <c r="E23" s="1">
        <v>33092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355</v>
      </c>
      <c r="L23" s="1" t="s">
        <v>332</v>
      </c>
      <c r="M23" s="1" t="s">
        <v>10</v>
      </c>
      <c r="N23" s="4">
        <v>0</v>
      </c>
      <c r="O23" s="4">
        <v>515100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6129</v>
      </c>
      <c r="D24" s="1" t="s">
        <v>288</v>
      </c>
      <c r="E24" s="1">
        <v>90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56" t="s">
        <v>309</v>
      </c>
      <c r="L24" s="1" t="s">
        <v>332</v>
      </c>
      <c r="M24" s="1" t="s">
        <v>13</v>
      </c>
      <c r="N24" s="4">
        <v>0</v>
      </c>
      <c r="O24" s="4">
        <v>272000</v>
      </c>
      <c r="P24" s="4">
        <v>0</v>
      </c>
      <c r="Q24" s="4"/>
      <c r="R24" s="4"/>
    </row>
    <row r="25" spans="1:18" s="135" customFormat="1" x14ac:dyDescent="0.25">
      <c r="A25" s="2" t="s">
        <v>19</v>
      </c>
      <c r="B25" s="2">
        <v>3111</v>
      </c>
      <c r="C25" s="3">
        <v>6363</v>
      </c>
      <c r="D25" s="1" t="s">
        <v>460</v>
      </c>
      <c r="E25" s="1">
        <v>90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56" t="s">
        <v>461</v>
      </c>
      <c r="L25" s="1" t="s">
        <v>332</v>
      </c>
      <c r="M25" s="1" t="s">
        <v>13</v>
      </c>
      <c r="N25" s="4">
        <v>0</v>
      </c>
      <c r="O25" s="4">
        <v>1070800</v>
      </c>
      <c r="P25" s="4">
        <v>0</v>
      </c>
      <c r="Q25" s="4"/>
      <c r="R25" s="4"/>
    </row>
    <row r="26" spans="1:18" s="135" customFormat="1" x14ac:dyDescent="0.25">
      <c r="A26" s="2" t="s">
        <v>19</v>
      </c>
      <c r="B26" s="2">
        <v>3111</v>
      </c>
      <c r="C26" s="3">
        <v>6129</v>
      </c>
      <c r="D26" s="1" t="s">
        <v>341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13</v>
      </c>
      <c r="N26" s="4">
        <v>167000</v>
      </c>
      <c r="O26" s="4">
        <v>167000</v>
      </c>
      <c r="P26" s="4">
        <v>167000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5331</v>
      </c>
      <c r="D27" s="1" t="s">
        <v>22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266</v>
      </c>
      <c r="L27" s="1" t="s">
        <v>266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5331</v>
      </c>
      <c r="D28" s="1" t="s">
        <v>23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266</v>
      </c>
      <c r="L28" s="1" t="s">
        <v>266</v>
      </c>
      <c r="M28" s="1" t="s">
        <v>10</v>
      </c>
      <c r="N28" s="4">
        <v>0</v>
      </c>
      <c r="O28" s="4">
        <v>0</v>
      </c>
      <c r="P28" s="4">
        <v>0</v>
      </c>
      <c r="Q28" s="4"/>
      <c r="R28" s="4"/>
    </row>
    <row r="29" spans="1:18" x14ac:dyDescent="0.25">
      <c r="A29" s="2" t="s">
        <v>19</v>
      </c>
      <c r="B29" s="2">
        <v>3111</v>
      </c>
      <c r="C29" s="3">
        <v>5171</v>
      </c>
      <c r="D29" s="1" t="s">
        <v>24</v>
      </c>
      <c r="E29" s="1">
        <v>0</v>
      </c>
      <c r="F29" s="1">
        <v>440</v>
      </c>
      <c r="G29" s="1">
        <v>0</v>
      </c>
      <c r="H29" s="1">
        <v>4</v>
      </c>
      <c r="I29" s="1" t="s">
        <v>25</v>
      </c>
      <c r="J29" s="1" t="s">
        <v>25</v>
      </c>
      <c r="K29" s="1" t="s">
        <v>266</v>
      </c>
      <c r="L29" s="1" t="s">
        <v>266</v>
      </c>
      <c r="M29" s="1" t="s">
        <v>10</v>
      </c>
      <c r="N29" s="4">
        <v>400000</v>
      </c>
      <c r="O29" s="4">
        <v>400000</v>
      </c>
      <c r="P29" s="4">
        <v>400000</v>
      </c>
      <c r="Q29" s="4"/>
      <c r="R29" s="4"/>
    </row>
    <row r="30" spans="1:18" x14ac:dyDescent="0.25">
      <c r="A30" s="2" t="s">
        <v>27</v>
      </c>
      <c r="B30" s="2">
        <v>3113</v>
      </c>
      <c r="C30" s="3">
        <v>5331</v>
      </c>
      <c r="D30" s="1" t="s">
        <v>26</v>
      </c>
      <c r="E30" s="1">
        <v>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284</v>
      </c>
      <c r="L30" s="1" t="s">
        <v>266</v>
      </c>
      <c r="M30" s="1" t="s">
        <v>10</v>
      </c>
      <c r="N30" s="4">
        <v>14500000</v>
      </c>
      <c r="O30" s="4">
        <v>14500000</v>
      </c>
      <c r="P30" s="4">
        <v>14500000</v>
      </c>
      <c r="Q30" s="4">
        <f>SUM(O30:O41)</f>
        <v>60075000</v>
      </c>
      <c r="R30" s="4">
        <f>SUM(P30:P41)</f>
        <v>14700000</v>
      </c>
    </row>
    <row r="31" spans="1:18" x14ac:dyDescent="0.25">
      <c r="A31" s="2" t="s">
        <v>27</v>
      </c>
      <c r="B31" s="2">
        <v>3113</v>
      </c>
      <c r="C31" s="3">
        <v>5331</v>
      </c>
      <c r="D31" s="1" t="s">
        <v>299</v>
      </c>
      <c r="E31" s="1">
        <v>81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355</v>
      </c>
      <c r="L31" s="1" t="s">
        <v>332</v>
      </c>
      <c r="M31" s="1" t="s">
        <v>10</v>
      </c>
      <c r="N31" s="4">
        <v>0</v>
      </c>
      <c r="O31" s="4">
        <v>372400</v>
      </c>
      <c r="P31" s="4">
        <v>0</v>
      </c>
      <c r="Q31" s="4"/>
      <c r="R31" s="4"/>
    </row>
    <row r="32" spans="1:18" s="135" customFormat="1" x14ac:dyDescent="0.25">
      <c r="A32" s="2" t="s">
        <v>27</v>
      </c>
      <c r="B32" s="2">
        <v>3113</v>
      </c>
      <c r="C32" s="3">
        <v>5336</v>
      </c>
      <c r="D32" s="1" t="s">
        <v>421</v>
      </c>
      <c r="E32" s="1">
        <v>115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355</v>
      </c>
      <c r="L32" s="1" t="s">
        <v>332</v>
      </c>
      <c r="M32" s="1" t="s">
        <v>10</v>
      </c>
      <c r="N32" s="4">
        <v>0</v>
      </c>
      <c r="O32" s="4">
        <v>91900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422</v>
      </c>
      <c r="E33" s="1">
        <v>33092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355</v>
      </c>
      <c r="L33" s="1" t="s">
        <v>332</v>
      </c>
      <c r="M33" s="1" t="s">
        <v>10</v>
      </c>
      <c r="N33" s="4">
        <v>0</v>
      </c>
      <c r="O33" s="4">
        <v>2237200</v>
      </c>
      <c r="P33" s="4">
        <v>0</v>
      </c>
      <c r="Q33" s="4"/>
      <c r="R33" s="4"/>
    </row>
    <row r="34" spans="1:18" s="135" customFormat="1" x14ac:dyDescent="0.25">
      <c r="A34" s="2" t="s">
        <v>27</v>
      </c>
      <c r="B34" s="2">
        <v>3113</v>
      </c>
      <c r="C34" s="3">
        <v>5336</v>
      </c>
      <c r="D34" s="1" t="s">
        <v>298</v>
      </c>
      <c r="E34" s="1">
        <v>96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355</v>
      </c>
      <c r="L34" s="1" t="s">
        <v>332</v>
      </c>
      <c r="M34" s="1" t="s">
        <v>10</v>
      </c>
      <c r="N34" s="4">
        <v>0</v>
      </c>
      <c r="O34" s="4">
        <v>1687700</v>
      </c>
      <c r="P34" s="4">
        <v>0</v>
      </c>
      <c r="Q34" s="4"/>
      <c r="R34" s="4"/>
    </row>
    <row r="35" spans="1:18" s="135" customFormat="1" x14ac:dyDescent="0.25">
      <c r="A35" s="2" t="s">
        <v>27</v>
      </c>
      <c r="B35" s="2">
        <v>3113</v>
      </c>
      <c r="C35" s="3">
        <v>5336</v>
      </c>
      <c r="D35" s="1" t="s">
        <v>453</v>
      </c>
      <c r="E35" s="1">
        <v>138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355</v>
      </c>
      <c r="L35" s="1" t="s">
        <v>332</v>
      </c>
      <c r="M35" s="1" t="s">
        <v>10</v>
      </c>
      <c r="N35" s="4">
        <v>0</v>
      </c>
      <c r="O35" s="4">
        <v>31700</v>
      </c>
      <c r="P35" s="4">
        <v>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5171</v>
      </c>
      <c r="D36" s="1" t="s">
        <v>28</v>
      </c>
      <c r="E36" s="1">
        <v>0</v>
      </c>
      <c r="F36" s="1">
        <v>440</v>
      </c>
      <c r="G36" s="1">
        <v>0</v>
      </c>
      <c r="H36" s="1">
        <v>4</v>
      </c>
      <c r="I36" s="1" t="s">
        <v>25</v>
      </c>
      <c r="J36" s="1" t="s">
        <v>25</v>
      </c>
      <c r="K36" s="1" t="s">
        <v>266</v>
      </c>
      <c r="L36" s="1" t="s">
        <v>266</v>
      </c>
      <c r="M36" s="1" t="s">
        <v>10</v>
      </c>
      <c r="N36" s="4">
        <v>200000</v>
      </c>
      <c r="O36" s="4">
        <v>200000</v>
      </c>
      <c r="P36" s="4">
        <v>200000</v>
      </c>
      <c r="Q36" s="4"/>
      <c r="R36" s="4"/>
    </row>
    <row r="37" spans="1:18" x14ac:dyDescent="0.25">
      <c r="A37" s="2" t="s">
        <v>27</v>
      </c>
      <c r="B37" s="2">
        <v>3113</v>
      </c>
      <c r="C37" s="3">
        <v>6121</v>
      </c>
      <c r="D37" s="1" t="s">
        <v>454</v>
      </c>
      <c r="E37" s="1">
        <v>84</v>
      </c>
      <c r="F37" s="1">
        <v>420</v>
      </c>
      <c r="G37" s="1">
        <v>82248000000</v>
      </c>
      <c r="H37" s="1">
        <v>4</v>
      </c>
      <c r="I37" s="1" t="s">
        <v>20</v>
      </c>
      <c r="J37" s="1" t="s">
        <v>20</v>
      </c>
      <c r="K37" s="156" t="s">
        <v>485</v>
      </c>
      <c r="L37" s="1" t="s">
        <v>332</v>
      </c>
      <c r="M37" s="1" t="s">
        <v>13</v>
      </c>
      <c r="N37" s="4">
        <v>0</v>
      </c>
      <c r="O37" s="4">
        <v>1070000</v>
      </c>
      <c r="P37" s="4">
        <v>0</v>
      </c>
      <c r="Q37" s="4"/>
      <c r="R37" s="4"/>
    </row>
    <row r="38" spans="1:18" s="135" customFormat="1" x14ac:dyDescent="0.25">
      <c r="A38" s="2" t="s">
        <v>27</v>
      </c>
      <c r="B38" s="2">
        <v>3113</v>
      </c>
      <c r="C38" s="3">
        <v>6121</v>
      </c>
      <c r="D38" s="1" t="s">
        <v>454</v>
      </c>
      <c r="E38" s="1">
        <v>0</v>
      </c>
      <c r="F38" s="1">
        <v>420</v>
      </c>
      <c r="G38" s="1">
        <v>82248000000</v>
      </c>
      <c r="H38" s="1">
        <v>4</v>
      </c>
      <c r="I38" s="1" t="s">
        <v>20</v>
      </c>
      <c r="J38" s="1" t="s">
        <v>20</v>
      </c>
      <c r="K38" s="156" t="s">
        <v>485</v>
      </c>
      <c r="L38" s="1" t="s">
        <v>332</v>
      </c>
      <c r="M38" s="1" t="s">
        <v>13</v>
      </c>
      <c r="N38" s="4">
        <v>0</v>
      </c>
      <c r="O38" s="4">
        <v>384100</v>
      </c>
      <c r="P38" s="4">
        <v>0</v>
      </c>
      <c r="Q38" s="4"/>
      <c r="R38" s="4"/>
    </row>
    <row r="39" spans="1:18" x14ac:dyDescent="0.25">
      <c r="A39" s="2" t="s">
        <v>27</v>
      </c>
      <c r="B39" s="2">
        <v>3113</v>
      </c>
      <c r="C39" s="3">
        <v>6121</v>
      </c>
      <c r="D39" s="1" t="s">
        <v>29</v>
      </c>
      <c r="E39" s="1">
        <v>90</v>
      </c>
      <c r="F39" s="1">
        <v>420</v>
      </c>
      <c r="G39" s="1">
        <v>81530000000</v>
      </c>
      <c r="H39" s="1">
        <v>4</v>
      </c>
      <c r="I39" s="1" t="s">
        <v>20</v>
      </c>
      <c r="J39" s="1" t="s">
        <v>20</v>
      </c>
      <c r="K39" s="156" t="s">
        <v>307</v>
      </c>
      <c r="L39" s="1" t="s">
        <v>332</v>
      </c>
      <c r="M39" s="1" t="s">
        <v>13</v>
      </c>
      <c r="N39" s="4">
        <v>0</v>
      </c>
      <c r="O39" s="4">
        <v>20000000</v>
      </c>
      <c r="P39" s="4">
        <v>0</v>
      </c>
      <c r="Q39" s="4"/>
      <c r="R39" s="4"/>
    </row>
    <row r="40" spans="1:18" s="135" customFormat="1" x14ac:dyDescent="0.25">
      <c r="A40" s="2" t="s">
        <v>27</v>
      </c>
      <c r="B40" s="2">
        <v>3113</v>
      </c>
      <c r="C40" s="3">
        <v>6121</v>
      </c>
      <c r="D40" s="1" t="s">
        <v>29</v>
      </c>
      <c r="E40" s="1">
        <v>84</v>
      </c>
      <c r="F40" s="1">
        <v>420</v>
      </c>
      <c r="G40" s="1">
        <v>81530000000</v>
      </c>
      <c r="H40" s="1">
        <v>4</v>
      </c>
      <c r="I40" s="1" t="s">
        <v>20</v>
      </c>
      <c r="J40" s="1" t="s">
        <v>20</v>
      </c>
      <c r="K40" s="156" t="s">
        <v>307</v>
      </c>
      <c r="L40" s="1" t="s">
        <v>332</v>
      </c>
      <c r="M40" s="1" t="s">
        <v>13</v>
      </c>
      <c r="N40" s="4">
        <v>0</v>
      </c>
      <c r="O40" s="4">
        <v>0</v>
      </c>
      <c r="P40" s="4">
        <v>0</v>
      </c>
      <c r="Q40" s="4"/>
      <c r="R40" s="4"/>
    </row>
    <row r="41" spans="1:18" s="135" customFormat="1" x14ac:dyDescent="0.25">
      <c r="A41" s="2" t="s">
        <v>27</v>
      </c>
      <c r="B41" s="2">
        <v>3113</v>
      </c>
      <c r="C41" s="3">
        <v>6121</v>
      </c>
      <c r="D41" s="1" t="s">
        <v>29</v>
      </c>
      <c r="E41" s="1">
        <v>148</v>
      </c>
      <c r="F41" s="1">
        <v>420</v>
      </c>
      <c r="G41" s="1">
        <v>81530000000</v>
      </c>
      <c r="H41" s="1">
        <v>4</v>
      </c>
      <c r="I41" s="1" t="s">
        <v>20</v>
      </c>
      <c r="J41" s="1" t="s">
        <v>20</v>
      </c>
      <c r="K41" s="156" t="s">
        <v>307</v>
      </c>
      <c r="L41" s="1" t="s">
        <v>332</v>
      </c>
      <c r="M41" s="1" t="s">
        <v>13</v>
      </c>
      <c r="N41" s="4">
        <v>0</v>
      </c>
      <c r="O41" s="4">
        <v>19500000</v>
      </c>
      <c r="P41" s="4">
        <v>0</v>
      </c>
      <c r="Q41" s="4"/>
      <c r="R41" s="4"/>
    </row>
    <row r="42" spans="1:18" s="135" customFormat="1" x14ac:dyDescent="0.25">
      <c r="A42" s="2" t="s">
        <v>455</v>
      </c>
      <c r="B42" s="2">
        <v>3113</v>
      </c>
      <c r="C42" s="3">
        <v>6121</v>
      </c>
      <c r="D42" s="1" t="s">
        <v>456</v>
      </c>
      <c r="E42" s="1">
        <v>84</v>
      </c>
      <c r="F42" s="1">
        <v>420</v>
      </c>
      <c r="G42" s="1">
        <v>82240000000</v>
      </c>
      <c r="H42" s="1">
        <v>4</v>
      </c>
      <c r="I42" s="1" t="s">
        <v>20</v>
      </c>
      <c r="J42" s="1" t="s">
        <v>20</v>
      </c>
      <c r="K42" s="156" t="s">
        <v>457</v>
      </c>
      <c r="L42" s="1" t="s">
        <v>332</v>
      </c>
      <c r="M42" s="1" t="s">
        <v>13</v>
      </c>
      <c r="N42" s="4">
        <v>0</v>
      </c>
      <c r="O42" s="4">
        <v>15000000</v>
      </c>
      <c r="P42" s="4">
        <v>0</v>
      </c>
      <c r="Q42" s="4"/>
      <c r="R42" s="4"/>
    </row>
    <row r="43" spans="1:18" x14ac:dyDescent="0.25">
      <c r="A43" s="2" t="s">
        <v>31</v>
      </c>
      <c r="B43" s="2">
        <v>3314</v>
      </c>
      <c r="C43" s="3">
        <v>5136</v>
      </c>
      <c r="D43" s="1" t="s">
        <v>30</v>
      </c>
      <c r="E43" s="1">
        <v>0</v>
      </c>
      <c r="F43" s="1">
        <v>610</v>
      </c>
      <c r="G43" s="1">
        <v>0</v>
      </c>
      <c r="H43" s="1">
        <v>6</v>
      </c>
      <c r="I43" s="1" t="s">
        <v>325</v>
      </c>
      <c r="J43" s="1" t="s">
        <v>325</v>
      </c>
      <c r="K43" s="1" t="s">
        <v>266</v>
      </c>
      <c r="L43" s="1" t="s">
        <v>266</v>
      </c>
      <c r="M43" s="1" t="s">
        <v>10</v>
      </c>
      <c r="N43" s="4">
        <v>60000</v>
      </c>
      <c r="O43" s="4">
        <v>83000</v>
      </c>
      <c r="P43" s="4">
        <v>60000</v>
      </c>
      <c r="Q43" s="4">
        <f>SUM(O43:O50)</f>
        <v>25156600</v>
      </c>
      <c r="R43" s="4">
        <f>SUM(P43:P50)</f>
        <v>12080000</v>
      </c>
    </row>
    <row r="44" spans="1:18" s="135" customFormat="1" x14ac:dyDescent="0.25">
      <c r="A44" s="2" t="s">
        <v>31</v>
      </c>
      <c r="B44" s="2">
        <v>3314</v>
      </c>
      <c r="C44" s="3">
        <v>5136</v>
      </c>
      <c r="D44" s="1" t="s">
        <v>30</v>
      </c>
      <c r="E44" s="1">
        <v>81</v>
      </c>
      <c r="F44" s="1">
        <v>610</v>
      </c>
      <c r="G44" s="1">
        <v>0</v>
      </c>
      <c r="H44" s="1">
        <v>6</v>
      </c>
      <c r="I44" s="1" t="s">
        <v>325</v>
      </c>
      <c r="J44" s="1" t="s">
        <v>325</v>
      </c>
      <c r="K44" s="1" t="s">
        <v>355</v>
      </c>
      <c r="L44" s="1" t="s">
        <v>332</v>
      </c>
      <c r="M44" s="1" t="s">
        <v>10</v>
      </c>
      <c r="N44" s="4">
        <v>0</v>
      </c>
      <c r="O44" s="4">
        <v>23600</v>
      </c>
      <c r="P44" s="4">
        <v>0</v>
      </c>
      <c r="Q44" s="4"/>
      <c r="R44" s="4"/>
    </row>
    <row r="45" spans="1:18" s="135" customFormat="1" x14ac:dyDescent="0.25">
      <c r="A45" s="2" t="s">
        <v>31</v>
      </c>
      <c r="B45" s="2">
        <v>3314</v>
      </c>
      <c r="C45" s="3">
        <v>5136</v>
      </c>
      <c r="D45" s="1" t="s">
        <v>30</v>
      </c>
      <c r="E45" s="1">
        <v>34053</v>
      </c>
      <c r="F45" s="1">
        <v>610</v>
      </c>
      <c r="G45" s="1">
        <v>0</v>
      </c>
      <c r="H45" s="1">
        <v>6</v>
      </c>
      <c r="I45" s="1" t="s">
        <v>325</v>
      </c>
      <c r="J45" s="1" t="s">
        <v>325</v>
      </c>
      <c r="K45" s="1" t="s">
        <v>355</v>
      </c>
      <c r="L45" s="1" t="s">
        <v>332</v>
      </c>
      <c r="M45" s="1" t="s">
        <v>10</v>
      </c>
      <c r="N45" s="4">
        <v>0</v>
      </c>
      <c r="O45" s="4">
        <v>30000</v>
      </c>
      <c r="P45" s="4">
        <v>0</v>
      </c>
      <c r="Q45" s="4"/>
      <c r="R45" s="4"/>
    </row>
    <row r="46" spans="1:18" x14ac:dyDescent="0.25">
      <c r="A46" s="2" t="s">
        <v>31</v>
      </c>
      <c r="B46" s="2">
        <v>3314</v>
      </c>
      <c r="C46" s="3">
        <v>5137</v>
      </c>
      <c r="D46" s="1" t="s">
        <v>32</v>
      </c>
      <c r="E46" s="1">
        <v>0</v>
      </c>
      <c r="F46" s="1">
        <v>610</v>
      </c>
      <c r="G46" s="1">
        <v>0</v>
      </c>
      <c r="H46" s="1">
        <v>6</v>
      </c>
      <c r="I46" s="1" t="s">
        <v>325</v>
      </c>
      <c r="J46" s="1" t="s">
        <v>325</v>
      </c>
      <c r="K46" s="1" t="s">
        <v>266</v>
      </c>
      <c r="L46" s="1" t="s">
        <v>266</v>
      </c>
      <c r="M46" s="1" t="s">
        <v>10</v>
      </c>
      <c r="N46" s="4">
        <v>10000</v>
      </c>
      <c r="O46" s="4">
        <v>10000</v>
      </c>
      <c r="P46" s="4">
        <v>10000</v>
      </c>
      <c r="Q46" s="4"/>
      <c r="R46" s="4"/>
    </row>
    <row r="47" spans="1:18" x14ac:dyDescent="0.25">
      <c r="A47" s="2" t="s">
        <v>31</v>
      </c>
      <c r="B47" s="2">
        <v>3314</v>
      </c>
      <c r="C47" s="3">
        <v>5139</v>
      </c>
      <c r="D47" s="1" t="s">
        <v>33</v>
      </c>
      <c r="E47" s="1">
        <v>0</v>
      </c>
      <c r="F47" s="1">
        <v>610</v>
      </c>
      <c r="G47" s="1">
        <v>0</v>
      </c>
      <c r="H47" s="1">
        <v>6</v>
      </c>
      <c r="I47" s="1" t="s">
        <v>325</v>
      </c>
      <c r="J47" s="1" t="s">
        <v>325</v>
      </c>
      <c r="K47" s="1" t="s">
        <v>266</v>
      </c>
      <c r="L47" s="1" t="s">
        <v>266</v>
      </c>
      <c r="M47" s="1" t="s">
        <v>10</v>
      </c>
      <c r="N47" s="4">
        <v>10000</v>
      </c>
      <c r="O47" s="4">
        <v>10000</v>
      </c>
      <c r="P47" s="4">
        <v>10000</v>
      </c>
      <c r="Q47" s="4"/>
      <c r="R47" s="4"/>
    </row>
    <row r="48" spans="1:18" s="135" customFormat="1" x14ac:dyDescent="0.25">
      <c r="A48" s="2" t="s">
        <v>31</v>
      </c>
      <c r="B48" s="2">
        <v>3314</v>
      </c>
      <c r="C48" s="3">
        <v>5137</v>
      </c>
      <c r="D48" s="1" t="s">
        <v>32</v>
      </c>
      <c r="E48" s="1">
        <v>0</v>
      </c>
      <c r="F48" s="1">
        <v>620</v>
      </c>
      <c r="G48" s="1">
        <v>0</v>
      </c>
      <c r="H48" s="1">
        <v>6</v>
      </c>
      <c r="I48" s="1" t="s">
        <v>20</v>
      </c>
      <c r="J48" s="1" t="s">
        <v>20</v>
      </c>
      <c r="K48" s="1" t="s">
        <v>266</v>
      </c>
      <c r="L48" s="1" t="s">
        <v>266</v>
      </c>
      <c r="M48" s="1" t="s">
        <v>10</v>
      </c>
      <c r="N48" s="4">
        <v>0</v>
      </c>
      <c r="O48" s="4">
        <v>0</v>
      </c>
      <c r="P48" s="4">
        <v>0</v>
      </c>
      <c r="Q48" s="4"/>
      <c r="R48" s="4"/>
    </row>
    <row r="49" spans="1:18" s="135" customFormat="1" x14ac:dyDescent="0.25">
      <c r="A49" s="2" t="s">
        <v>31</v>
      </c>
      <c r="B49" s="2">
        <v>3314</v>
      </c>
      <c r="C49" s="3">
        <v>5151</v>
      </c>
      <c r="D49" s="1" t="s">
        <v>459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56" t="s">
        <v>268</v>
      </c>
      <c r="L49" s="1" t="s">
        <v>332</v>
      </c>
      <c r="M49" s="1" t="s">
        <v>10</v>
      </c>
      <c r="N49" s="4">
        <v>0</v>
      </c>
      <c r="O49" s="4">
        <v>500000</v>
      </c>
      <c r="P49" s="4">
        <v>0</v>
      </c>
      <c r="Q49" s="4"/>
      <c r="R49" s="4"/>
    </row>
    <row r="50" spans="1:18" x14ac:dyDescent="0.25">
      <c r="A50" s="2" t="s">
        <v>31</v>
      </c>
      <c r="B50" s="2">
        <v>3314</v>
      </c>
      <c r="C50" s="3">
        <v>6121</v>
      </c>
      <c r="D50" s="1" t="s">
        <v>34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56" t="s">
        <v>268</v>
      </c>
      <c r="L50" s="1" t="s">
        <v>332</v>
      </c>
      <c r="M50" s="1" t="s">
        <v>13</v>
      </c>
      <c r="N50" s="4">
        <v>12000000</v>
      </c>
      <c r="O50" s="4">
        <v>24500000</v>
      </c>
      <c r="P50" s="4">
        <v>12000000</v>
      </c>
      <c r="Q50" s="4"/>
      <c r="R50" s="4"/>
    </row>
    <row r="51" spans="1:18" s="135" customFormat="1" x14ac:dyDescent="0.25">
      <c r="A51" s="2" t="s">
        <v>31</v>
      </c>
      <c r="B51" s="2">
        <v>3314</v>
      </c>
      <c r="C51" s="3">
        <v>6121</v>
      </c>
      <c r="D51" s="1" t="s">
        <v>34</v>
      </c>
      <c r="E51" s="1">
        <v>148</v>
      </c>
      <c r="F51" s="1">
        <v>620</v>
      </c>
      <c r="G51" s="1">
        <v>16473000000</v>
      </c>
      <c r="H51" s="1">
        <v>6</v>
      </c>
      <c r="I51" s="1" t="s">
        <v>20</v>
      </c>
      <c r="J51" s="1" t="s">
        <v>20</v>
      </c>
      <c r="K51" s="156" t="s">
        <v>268</v>
      </c>
      <c r="L51" s="1" t="s">
        <v>332</v>
      </c>
      <c r="M51" s="1" t="s">
        <v>13</v>
      </c>
      <c r="N51" s="4">
        <v>0</v>
      </c>
      <c r="O51" s="4">
        <v>6000000</v>
      </c>
      <c r="P51" s="4">
        <v>0</v>
      </c>
      <c r="Q51" s="4"/>
      <c r="R51" s="4"/>
    </row>
    <row r="52" spans="1:18" x14ac:dyDescent="0.25">
      <c r="A52" s="2" t="s">
        <v>36</v>
      </c>
      <c r="B52" s="2">
        <v>3392</v>
      </c>
      <c r="C52" s="3">
        <v>5152</v>
      </c>
      <c r="D52" s="1" t="s">
        <v>35</v>
      </c>
      <c r="E52" s="1">
        <v>0</v>
      </c>
      <c r="F52" s="1">
        <v>620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266</v>
      </c>
      <c r="L52" s="1" t="s">
        <v>266</v>
      </c>
      <c r="M52" s="1" t="s">
        <v>10</v>
      </c>
      <c r="N52" s="4">
        <v>1000000</v>
      </c>
      <c r="O52" s="4">
        <v>1000000</v>
      </c>
      <c r="P52" s="4">
        <v>1000000</v>
      </c>
      <c r="Q52" s="4">
        <f>SUM(O52:O56)</f>
        <v>1287000</v>
      </c>
      <c r="R52" s="4">
        <f>SUM(P52:P55)</f>
        <v>1255000</v>
      </c>
    </row>
    <row r="53" spans="1:18" x14ac:dyDescent="0.25">
      <c r="A53" s="2" t="s">
        <v>36</v>
      </c>
      <c r="B53" s="2">
        <v>3392</v>
      </c>
      <c r="C53" s="3">
        <v>5169</v>
      </c>
      <c r="D53" s="1" t="s">
        <v>37</v>
      </c>
      <c r="E53" s="1">
        <v>0</v>
      </c>
      <c r="F53" s="1">
        <v>620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266</v>
      </c>
      <c r="L53" s="1" t="s">
        <v>266</v>
      </c>
      <c r="M53" s="1" t="s">
        <v>10</v>
      </c>
      <c r="N53" s="4">
        <v>100000</v>
      </c>
      <c r="O53" s="4">
        <v>77000</v>
      </c>
      <c r="P53" s="4">
        <v>100000</v>
      </c>
      <c r="Q53" s="4"/>
      <c r="R53" s="4"/>
    </row>
    <row r="54" spans="1:18" x14ac:dyDescent="0.25">
      <c r="A54" s="2" t="s">
        <v>36</v>
      </c>
      <c r="B54" s="2">
        <v>3392</v>
      </c>
      <c r="C54" s="3">
        <v>5169</v>
      </c>
      <c r="D54" s="1" t="s">
        <v>38</v>
      </c>
      <c r="E54" s="1">
        <v>0</v>
      </c>
      <c r="F54" s="1">
        <v>620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266</v>
      </c>
      <c r="L54" s="1" t="s">
        <v>266</v>
      </c>
      <c r="M54" s="1" t="s">
        <v>10</v>
      </c>
      <c r="N54" s="4">
        <v>100000</v>
      </c>
      <c r="O54" s="4">
        <v>100000</v>
      </c>
      <c r="P54" s="4">
        <v>100000</v>
      </c>
      <c r="Q54" s="4"/>
      <c r="R54" s="4"/>
    </row>
    <row r="55" spans="1:18" x14ac:dyDescent="0.25">
      <c r="A55" s="2" t="s">
        <v>36</v>
      </c>
      <c r="B55" s="2">
        <v>3392</v>
      </c>
      <c r="C55" s="3">
        <v>5222</v>
      </c>
      <c r="D55" s="1" t="s">
        <v>39</v>
      </c>
      <c r="E55" s="1">
        <v>0</v>
      </c>
      <c r="F55" s="1">
        <v>620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266</v>
      </c>
      <c r="L55" s="1" t="s">
        <v>266</v>
      </c>
      <c r="M55" s="1" t="s">
        <v>10</v>
      </c>
      <c r="N55" s="4">
        <v>55000</v>
      </c>
      <c r="O55" s="4">
        <v>55000</v>
      </c>
      <c r="P55" s="4">
        <v>55000</v>
      </c>
      <c r="Q55" s="4"/>
      <c r="R55" s="4"/>
    </row>
    <row r="56" spans="1:18" s="135" customFormat="1" x14ac:dyDescent="0.25">
      <c r="A56" s="2" t="s">
        <v>36</v>
      </c>
      <c r="B56" s="2">
        <v>3392</v>
      </c>
      <c r="C56" s="3">
        <v>5222</v>
      </c>
      <c r="D56" s="1" t="s">
        <v>45</v>
      </c>
      <c r="E56" s="1">
        <v>98</v>
      </c>
      <c r="F56" s="1">
        <v>620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355</v>
      </c>
      <c r="L56" s="1" t="s">
        <v>332</v>
      </c>
      <c r="M56" s="1" t="s">
        <v>10</v>
      </c>
      <c r="N56" s="4">
        <v>0</v>
      </c>
      <c r="O56" s="4">
        <v>55000</v>
      </c>
      <c r="P56" s="4">
        <v>0</v>
      </c>
      <c r="Q56" s="4"/>
      <c r="R56" s="4"/>
    </row>
    <row r="57" spans="1:18" x14ac:dyDescent="0.25">
      <c r="A57" s="2" t="s">
        <v>41</v>
      </c>
      <c r="B57" s="2">
        <v>3399</v>
      </c>
      <c r="C57" s="3">
        <v>5179</v>
      </c>
      <c r="D57" s="1" t="s">
        <v>40</v>
      </c>
      <c r="E57" s="1">
        <v>0</v>
      </c>
      <c r="F57" s="1">
        <v>660</v>
      </c>
      <c r="G57" s="1">
        <v>0</v>
      </c>
      <c r="H57" s="1">
        <v>6</v>
      </c>
      <c r="I57" s="1" t="s">
        <v>352</v>
      </c>
      <c r="J57" s="1" t="s">
        <v>352</v>
      </c>
      <c r="K57" s="1" t="s">
        <v>266</v>
      </c>
      <c r="L57" s="1" t="s">
        <v>266</v>
      </c>
      <c r="M57" s="1" t="s">
        <v>10</v>
      </c>
      <c r="N57" s="4">
        <v>10000</v>
      </c>
      <c r="O57" s="4">
        <v>10000</v>
      </c>
      <c r="P57" s="4">
        <v>10000</v>
      </c>
      <c r="Q57" s="4">
        <f>SUM(O57:O58)</f>
        <v>120000</v>
      </c>
      <c r="R57" s="4">
        <f>SUM(P57:P58)</f>
        <v>120000</v>
      </c>
    </row>
    <row r="58" spans="1:18" x14ac:dyDescent="0.25">
      <c r="A58" s="2" t="s">
        <v>41</v>
      </c>
      <c r="B58" s="2">
        <v>3399</v>
      </c>
      <c r="C58" s="3">
        <v>5194</v>
      </c>
      <c r="D58" s="1" t="s">
        <v>42</v>
      </c>
      <c r="E58" s="1">
        <v>0</v>
      </c>
      <c r="F58" s="1">
        <v>660</v>
      </c>
      <c r="G58" s="1">
        <v>0</v>
      </c>
      <c r="H58" s="1">
        <v>6</v>
      </c>
      <c r="I58" s="1" t="s">
        <v>352</v>
      </c>
      <c r="J58" s="1" t="s">
        <v>352</v>
      </c>
      <c r="K58" s="1" t="s">
        <v>266</v>
      </c>
      <c r="L58" s="1" t="s">
        <v>266</v>
      </c>
      <c r="M58" s="1" t="s">
        <v>10</v>
      </c>
      <c r="N58" s="4">
        <v>110000</v>
      </c>
      <c r="O58" s="4">
        <v>110000</v>
      </c>
      <c r="P58" s="4">
        <v>110000</v>
      </c>
      <c r="Q58" s="4"/>
      <c r="R58" s="4"/>
    </row>
    <row r="59" spans="1:18" x14ac:dyDescent="0.25">
      <c r="A59" s="2" t="s">
        <v>44</v>
      </c>
      <c r="B59" s="2">
        <v>3399</v>
      </c>
      <c r="C59" s="3">
        <v>5169</v>
      </c>
      <c r="D59" s="1" t="s">
        <v>43</v>
      </c>
      <c r="E59" s="1">
        <v>0</v>
      </c>
      <c r="F59" s="1">
        <v>610</v>
      </c>
      <c r="G59" s="1">
        <v>0</v>
      </c>
      <c r="H59" s="1">
        <v>6</v>
      </c>
      <c r="I59" s="1" t="s">
        <v>325</v>
      </c>
      <c r="J59" s="1" t="s">
        <v>325</v>
      </c>
      <c r="K59" s="1" t="s">
        <v>266</v>
      </c>
      <c r="L59" s="1" t="s">
        <v>266</v>
      </c>
      <c r="M59" s="1" t="s">
        <v>10</v>
      </c>
      <c r="N59" s="4">
        <v>900000</v>
      </c>
      <c r="O59" s="4">
        <v>900000</v>
      </c>
      <c r="P59" s="4">
        <v>900000</v>
      </c>
      <c r="Q59" s="4">
        <f>SUM(O59:O60)</f>
        <v>900000</v>
      </c>
      <c r="R59" s="4">
        <f>SUM(P59:P60)</f>
        <v>900000</v>
      </c>
    </row>
    <row r="60" spans="1:18" x14ac:dyDescent="0.25">
      <c r="A60" s="2" t="s">
        <v>44</v>
      </c>
      <c r="B60" s="2">
        <v>3399</v>
      </c>
      <c r="C60" s="3">
        <v>6121</v>
      </c>
      <c r="D60" s="1" t="s">
        <v>45</v>
      </c>
      <c r="E60" s="1">
        <v>98</v>
      </c>
      <c r="F60" s="1">
        <v>620</v>
      </c>
      <c r="G60" s="1">
        <v>0</v>
      </c>
      <c r="H60" s="1">
        <v>6</v>
      </c>
      <c r="I60" s="1" t="s">
        <v>20</v>
      </c>
      <c r="J60" s="1" t="s">
        <v>20</v>
      </c>
      <c r="K60" s="1" t="s">
        <v>355</v>
      </c>
      <c r="L60" s="1" t="s">
        <v>332</v>
      </c>
      <c r="M60" s="1" t="s">
        <v>10</v>
      </c>
      <c r="N60" s="4">
        <v>0</v>
      </c>
      <c r="O60" s="4">
        <v>0</v>
      </c>
      <c r="P60" s="4">
        <v>0</v>
      </c>
      <c r="Q60" s="4"/>
      <c r="R60" s="4"/>
    </row>
    <row r="61" spans="1:18" x14ac:dyDescent="0.25">
      <c r="A61" s="2" t="s">
        <v>47</v>
      </c>
      <c r="B61" s="2">
        <v>3419</v>
      </c>
      <c r="C61" s="3">
        <v>5139</v>
      </c>
      <c r="D61" s="1" t="s">
        <v>46</v>
      </c>
      <c r="E61" s="1">
        <v>0</v>
      </c>
      <c r="F61" s="1">
        <v>420</v>
      </c>
      <c r="G61" s="1">
        <v>0</v>
      </c>
      <c r="H61" s="1">
        <v>4</v>
      </c>
      <c r="I61" s="1" t="s">
        <v>20</v>
      </c>
      <c r="J61" s="1" t="s">
        <v>20</v>
      </c>
      <c r="K61" s="1" t="s">
        <v>266</v>
      </c>
      <c r="L61" s="1" t="s">
        <v>266</v>
      </c>
      <c r="M61" s="1" t="s">
        <v>10</v>
      </c>
      <c r="N61" s="4">
        <v>100000</v>
      </c>
      <c r="O61" s="4">
        <v>100000</v>
      </c>
      <c r="P61" s="4">
        <v>100000</v>
      </c>
      <c r="Q61" s="4">
        <f>SUM(O61:O65)</f>
        <v>4580500</v>
      </c>
      <c r="R61" s="4">
        <f>SUM(P61:P65)</f>
        <v>4105000</v>
      </c>
    </row>
    <row r="62" spans="1:18" x14ac:dyDescent="0.25">
      <c r="A62" s="2" t="s">
        <v>47</v>
      </c>
      <c r="B62" s="2">
        <v>3419</v>
      </c>
      <c r="C62" s="3">
        <v>5222</v>
      </c>
      <c r="D62" s="1" t="s">
        <v>48</v>
      </c>
      <c r="E62" s="1">
        <v>0</v>
      </c>
      <c r="F62" s="1">
        <v>420</v>
      </c>
      <c r="G62" s="1">
        <v>0</v>
      </c>
      <c r="H62" s="1">
        <v>4</v>
      </c>
      <c r="I62" s="1" t="s">
        <v>20</v>
      </c>
      <c r="J62" s="1" t="s">
        <v>20</v>
      </c>
      <c r="K62" s="1" t="s">
        <v>266</v>
      </c>
      <c r="L62" s="1" t="s">
        <v>266</v>
      </c>
      <c r="M62" s="1" t="s">
        <v>10</v>
      </c>
      <c r="N62" s="4">
        <v>1005000</v>
      </c>
      <c r="O62" s="4">
        <v>1005000</v>
      </c>
      <c r="P62" s="4">
        <v>1005000</v>
      </c>
      <c r="Q62" s="4"/>
      <c r="R62" s="4"/>
    </row>
    <row r="63" spans="1:18" s="135" customFormat="1" x14ac:dyDescent="0.25">
      <c r="A63" s="2" t="s">
        <v>47</v>
      </c>
      <c r="B63" s="2">
        <v>3419</v>
      </c>
      <c r="C63" s="3">
        <v>5222</v>
      </c>
      <c r="D63" s="1" t="s">
        <v>48</v>
      </c>
      <c r="E63" s="1">
        <v>98</v>
      </c>
      <c r="F63" s="1">
        <v>420</v>
      </c>
      <c r="G63" s="1">
        <v>0</v>
      </c>
      <c r="H63" s="1">
        <v>4</v>
      </c>
      <c r="I63" s="1" t="s">
        <v>20</v>
      </c>
      <c r="J63" s="1" t="s">
        <v>20</v>
      </c>
      <c r="K63" s="1" t="s">
        <v>355</v>
      </c>
      <c r="L63" s="1" t="s">
        <v>332</v>
      </c>
      <c r="M63" s="1" t="s">
        <v>10</v>
      </c>
      <c r="N63" s="4">
        <v>0</v>
      </c>
      <c r="O63" s="4">
        <v>243000</v>
      </c>
      <c r="P63" s="4">
        <v>0</v>
      </c>
      <c r="Q63" s="4"/>
      <c r="R63" s="4"/>
    </row>
    <row r="64" spans="1:18" s="135" customFormat="1" x14ac:dyDescent="0.25">
      <c r="A64" s="2" t="s">
        <v>47</v>
      </c>
      <c r="B64" s="2">
        <v>3419</v>
      </c>
      <c r="C64" s="3">
        <v>5222</v>
      </c>
      <c r="D64" s="1" t="s">
        <v>48</v>
      </c>
      <c r="E64" s="1">
        <v>98</v>
      </c>
      <c r="F64" s="1">
        <v>420</v>
      </c>
      <c r="G64" s="1">
        <v>0</v>
      </c>
      <c r="H64" s="1">
        <v>4</v>
      </c>
      <c r="I64" s="1" t="s">
        <v>20</v>
      </c>
      <c r="J64" s="1" t="s">
        <v>20</v>
      </c>
      <c r="K64" s="1" t="s">
        <v>355</v>
      </c>
      <c r="L64" s="1" t="s">
        <v>332</v>
      </c>
      <c r="M64" s="1" t="s">
        <v>10</v>
      </c>
      <c r="N64" s="4">
        <v>0</v>
      </c>
      <c r="O64" s="4">
        <v>232500</v>
      </c>
      <c r="P64" s="4">
        <v>0</v>
      </c>
      <c r="Q64" s="4"/>
      <c r="R64" s="4"/>
    </row>
    <row r="65" spans="1:18" x14ac:dyDescent="0.25">
      <c r="A65" s="2" t="s">
        <v>47</v>
      </c>
      <c r="B65" s="2">
        <v>3419</v>
      </c>
      <c r="C65" s="3">
        <v>5331</v>
      </c>
      <c r="D65" s="1" t="s">
        <v>49</v>
      </c>
      <c r="E65" s="1">
        <v>0</v>
      </c>
      <c r="F65" s="1">
        <v>420</v>
      </c>
      <c r="G65" s="1">
        <v>0</v>
      </c>
      <c r="H65" s="1">
        <v>4</v>
      </c>
      <c r="I65" s="1" t="s">
        <v>20</v>
      </c>
      <c r="J65" s="1" t="s">
        <v>20</v>
      </c>
      <c r="K65" s="1" t="s">
        <v>285</v>
      </c>
      <c r="L65" s="1" t="s">
        <v>266</v>
      </c>
      <c r="M65" s="1" t="s">
        <v>10</v>
      </c>
      <c r="N65" s="4">
        <v>3000000</v>
      </c>
      <c r="O65" s="4">
        <v>3000000</v>
      </c>
      <c r="P65" s="4">
        <v>3000000</v>
      </c>
      <c r="Q65" s="4"/>
      <c r="R65" s="4"/>
    </row>
    <row r="66" spans="1:18" s="135" customFormat="1" x14ac:dyDescent="0.25">
      <c r="A66" s="2" t="s">
        <v>47</v>
      </c>
      <c r="B66" s="2">
        <v>3419</v>
      </c>
      <c r="C66" s="3">
        <v>6351</v>
      </c>
      <c r="D66" s="1" t="s">
        <v>49</v>
      </c>
      <c r="E66" s="1">
        <v>0</v>
      </c>
      <c r="F66" s="1">
        <v>420</v>
      </c>
      <c r="G66" s="1">
        <v>0</v>
      </c>
      <c r="H66" s="1">
        <v>4</v>
      </c>
      <c r="I66" s="1" t="s">
        <v>20</v>
      </c>
      <c r="J66" s="1" t="s">
        <v>20</v>
      </c>
      <c r="K66" s="1" t="s">
        <v>285</v>
      </c>
      <c r="L66" s="1" t="s">
        <v>266</v>
      </c>
      <c r="M66" s="1" t="s">
        <v>13</v>
      </c>
      <c r="N66" s="4">
        <v>0</v>
      </c>
      <c r="O66" s="4">
        <v>1312000</v>
      </c>
      <c r="P66" s="4">
        <v>0</v>
      </c>
      <c r="Q66" s="4"/>
      <c r="R66" s="4"/>
    </row>
    <row r="67" spans="1:18" x14ac:dyDescent="0.25">
      <c r="A67" s="2" t="s">
        <v>51</v>
      </c>
      <c r="B67" s="2">
        <v>3421</v>
      </c>
      <c r="C67" s="7">
        <v>5222</v>
      </c>
      <c r="D67" s="1" t="s">
        <v>50</v>
      </c>
      <c r="E67" s="1">
        <v>0</v>
      </c>
      <c r="F67" s="1">
        <v>420</v>
      </c>
      <c r="G67" s="1">
        <v>0</v>
      </c>
      <c r="H67" s="2">
        <v>4</v>
      </c>
      <c r="I67" s="1" t="s">
        <v>20</v>
      </c>
      <c r="J67" s="1" t="s">
        <v>20</v>
      </c>
      <c r="K67" s="1" t="s">
        <v>266</v>
      </c>
      <c r="L67" s="1" t="s">
        <v>266</v>
      </c>
      <c r="M67" s="1" t="s">
        <v>10</v>
      </c>
      <c r="N67" s="8">
        <v>500000</v>
      </c>
      <c r="O67" s="8">
        <v>500000</v>
      </c>
      <c r="P67" s="8">
        <v>500000</v>
      </c>
      <c r="Q67" s="8">
        <f t="shared" ref="Q67:R69" si="0">SUM(O67)</f>
        <v>500000</v>
      </c>
      <c r="R67" s="8">
        <f t="shared" si="0"/>
        <v>500000</v>
      </c>
    </row>
    <row r="68" spans="1:18" s="135" customFormat="1" x14ac:dyDescent="0.25">
      <c r="A68" s="2" t="s">
        <v>51</v>
      </c>
      <c r="B68" s="2">
        <v>3421</v>
      </c>
      <c r="C68" s="7">
        <v>5222</v>
      </c>
      <c r="D68" s="1" t="s">
        <v>310</v>
      </c>
      <c r="E68" s="1">
        <v>98</v>
      </c>
      <c r="F68" s="1">
        <v>420</v>
      </c>
      <c r="G68" s="1">
        <v>0</v>
      </c>
      <c r="H68" s="2">
        <v>4</v>
      </c>
      <c r="I68" s="1" t="s">
        <v>20</v>
      </c>
      <c r="J68" s="1" t="s">
        <v>20</v>
      </c>
      <c r="K68" s="1" t="s">
        <v>355</v>
      </c>
      <c r="L68" s="1" t="s">
        <v>332</v>
      </c>
      <c r="M68" s="1" t="s">
        <v>10</v>
      </c>
      <c r="N68" s="8">
        <v>0</v>
      </c>
      <c r="O68" s="8">
        <v>243000</v>
      </c>
      <c r="P68" s="8">
        <v>0</v>
      </c>
      <c r="Q68" s="8">
        <f t="shared" si="0"/>
        <v>243000</v>
      </c>
      <c r="R68" s="8">
        <f t="shared" si="0"/>
        <v>0</v>
      </c>
    </row>
    <row r="69" spans="1:18" s="135" customFormat="1" x14ac:dyDescent="0.25">
      <c r="A69" s="2" t="s">
        <v>51</v>
      </c>
      <c r="B69" s="2">
        <v>3421</v>
      </c>
      <c r="C69" s="7">
        <v>5222</v>
      </c>
      <c r="D69" s="1" t="s">
        <v>310</v>
      </c>
      <c r="E69" s="1">
        <v>98</v>
      </c>
      <c r="F69" s="1">
        <v>420</v>
      </c>
      <c r="G69" s="1">
        <v>0</v>
      </c>
      <c r="H69" s="2">
        <v>4</v>
      </c>
      <c r="I69" s="1" t="s">
        <v>20</v>
      </c>
      <c r="J69" s="1" t="s">
        <v>20</v>
      </c>
      <c r="K69" s="1" t="s">
        <v>355</v>
      </c>
      <c r="L69" s="1" t="s">
        <v>332</v>
      </c>
      <c r="M69" s="1" t="s">
        <v>10</v>
      </c>
      <c r="N69" s="8">
        <v>0</v>
      </c>
      <c r="O69" s="8">
        <v>27500</v>
      </c>
      <c r="P69" s="8">
        <v>0</v>
      </c>
      <c r="Q69" s="8">
        <f t="shared" si="0"/>
        <v>27500</v>
      </c>
      <c r="R69" s="8">
        <f t="shared" si="0"/>
        <v>0</v>
      </c>
    </row>
    <row r="70" spans="1:18" x14ac:dyDescent="0.25">
      <c r="A70" s="2" t="s">
        <v>53</v>
      </c>
      <c r="B70" s="2">
        <v>3541</v>
      </c>
      <c r="C70" s="3">
        <v>5169</v>
      </c>
      <c r="D70" s="1" t="s">
        <v>52</v>
      </c>
      <c r="E70" s="1">
        <v>0</v>
      </c>
      <c r="F70" s="1">
        <v>570</v>
      </c>
      <c r="G70" s="1">
        <v>0</v>
      </c>
      <c r="H70" s="1">
        <v>5</v>
      </c>
      <c r="I70" s="1" t="s">
        <v>54</v>
      </c>
      <c r="J70" s="1" t="s">
        <v>54</v>
      </c>
      <c r="K70" s="1" t="s">
        <v>266</v>
      </c>
      <c r="L70" s="1" t="s">
        <v>266</v>
      </c>
      <c r="M70" s="1" t="s">
        <v>10</v>
      </c>
      <c r="N70" s="4">
        <v>185000</v>
      </c>
      <c r="O70" s="4">
        <v>185000</v>
      </c>
      <c r="P70" s="4">
        <v>185000</v>
      </c>
      <c r="Q70" s="4">
        <f>SUM(O70:O71)</f>
        <v>617000</v>
      </c>
      <c r="R70" s="4">
        <f>SUM(P70:P71)</f>
        <v>617000</v>
      </c>
    </row>
    <row r="71" spans="1:18" x14ac:dyDescent="0.25">
      <c r="A71" s="2" t="s">
        <v>53</v>
      </c>
      <c r="B71" s="2">
        <v>3541</v>
      </c>
      <c r="C71" s="3">
        <v>5169</v>
      </c>
      <c r="D71" s="9" t="s">
        <v>329</v>
      </c>
      <c r="E71" s="1">
        <v>0</v>
      </c>
      <c r="F71" s="1">
        <v>570</v>
      </c>
      <c r="G71" s="1">
        <v>0</v>
      </c>
      <c r="H71" s="1">
        <v>5</v>
      </c>
      <c r="I71" s="1" t="s">
        <v>54</v>
      </c>
      <c r="J71" s="1" t="s">
        <v>54</v>
      </c>
      <c r="K71" s="1" t="s">
        <v>266</v>
      </c>
      <c r="L71" s="1" t="s">
        <v>266</v>
      </c>
      <c r="M71" s="1" t="s">
        <v>10</v>
      </c>
      <c r="N71" s="4">
        <v>432000</v>
      </c>
      <c r="O71" s="4">
        <v>432000</v>
      </c>
      <c r="P71" s="4">
        <v>432000</v>
      </c>
      <c r="Q71" s="4"/>
      <c r="R71" s="4"/>
    </row>
    <row r="72" spans="1:18" x14ac:dyDescent="0.25">
      <c r="A72" s="2" t="s">
        <v>55</v>
      </c>
      <c r="B72" s="2">
        <v>3632</v>
      </c>
      <c r="C72" s="3">
        <v>5139</v>
      </c>
      <c r="D72" s="1" t="s">
        <v>33</v>
      </c>
      <c r="E72" s="1">
        <v>0</v>
      </c>
      <c r="F72" s="1">
        <v>830</v>
      </c>
      <c r="G72" s="1">
        <v>0</v>
      </c>
      <c r="H72" s="1">
        <v>8</v>
      </c>
      <c r="I72" s="1" t="s">
        <v>9</v>
      </c>
      <c r="J72" s="1" t="s">
        <v>9</v>
      </c>
      <c r="K72" s="1" t="s">
        <v>266</v>
      </c>
      <c r="L72" s="1" t="s">
        <v>266</v>
      </c>
      <c r="M72" s="1" t="s">
        <v>10</v>
      </c>
      <c r="N72" s="4">
        <v>60000</v>
      </c>
      <c r="O72" s="4">
        <v>60000</v>
      </c>
      <c r="P72" s="4">
        <v>60000</v>
      </c>
      <c r="Q72" s="4">
        <f>SUM(O72:O75)</f>
        <v>13947600</v>
      </c>
      <c r="R72" s="4">
        <f>SUM(P72:P75)</f>
        <v>360000</v>
      </c>
    </row>
    <row r="73" spans="1:18" x14ac:dyDescent="0.25">
      <c r="A73" s="2" t="s">
        <v>55</v>
      </c>
      <c r="B73" s="2">
        <v>3632</v>
      </c>
      <c r="C73" s="3">
        <v>5154</v>
      </c>
      <c r="D73" s="1" t="s">
        <v>56</v>
      </c>
      <c r="E73" s="1">
        <v>0</v>
      </c>
      <c r="F73" s="1">
        <v>830</v>
      </c>
      <c r="G73" s="1">
        <v>0</v>
      </c>
      <c r="H73" s="1">
        <v>8</v>
      </c>
      <c r="I73" s="1" t="s">
        <v>9</v>
      </c>
      <c r="J73" s="1" t="s">
        <v>9</v>
      </c>
      <c r="K73" s="1" t="s">
        <v>266</v>
      </c>
      <c r="L73" s="1" t="s">
        <v>266</v>
      </c>
      <c r="M73" s="1" t="s">
        <v>10</v>
      </c>
      <c r="N73" s="4">
        <v>50000</v>
      </c>
      <c r="O73" s="4">
        <v>50000</v>
      </c>
      <c r="P73" s="4">
        <v>50000</v>
      </c>
      <c r="Q73" s="4"/>
      <c r="R73" s="4"/>
    </row>
    <row r="74" spans="1:18" x14ac:dyDescent="0.25">
      <c r="A74" s="2" t="s">
        <v>55</v>
      </c>
      <c r="B74" s="2">
        <v>3632</v>
      </c>
      <c r="C74" s="3">
        <v>5171</v>
      </c>
      <c r="D74" s="1" t="s">
        <v>57</v>
      </c>
      <c r="E74" s="1">
        <v>0</v>
      </c>
      <c r="F74" s="1">
        <v>830</v>
      </c>
      <c r="G74" s="1">
        <v>0</v>
      </c>
      <c r="H74" s="1">
        <v>8</v>
      </c>
      <c r="I74" s="1" t="s">
        <v>9</v>
      </c>
      <c r="J74" s="1" t="s">
        <v>9</v>
      </c>
      <c r="K74" s="1" t="s">
        <v>266</v>
      </c>
      <c r="L74" s="1" t="s">
        <v>266</v>
      </c>
      <c r="M74" s="1" t="s">
        <v>10</v>
      </c>
      <c r="N74" s="4">
        <v>250000</v>
      </c>
      <c r="O74" s="4">
        <v>250000</v>
      </c>
      <c r="P74" s="4">
        <v>250000</v>
      </c>
      <c r="Q74" s="4"/>
      <c r="R74" s="4"/>
    </row>
    <row r="75" spans="1:18" x14ac:dyDescent="0.25">
      <c r="A75" s="2" t="s">
        <v>55</v>
      </c>
      <c r="B75" s="2">
        <v>3632</v>
      </c>
      <c r="C75" s="3">
        <v>6121</v>
      </c>
      <c r="D75" s="1" t="s">
        <v>132</v>
      </c>
      <c r="E75" s="1">
        <v>90</v>
      </c>
      <c r="F75" s="1">
        <v>830</v>
      </c>
      <c r="G75" s="1">
        <v>81956000000</v>
      </c>
      <c r="H75" s="1">
        <v>8</v>
      </c>
      <c r="I75" s="1" t="s">
        <v>9</v>
      </c>
      <c r="J75" s="1" t="s">
        <v>9</v>
      </c>
      <c r="K75" s="156" t="s">
        <v>264</v>
      </c>
      <c r="L75" s="1" t="s">
        <v>332</v>
      </c>
      <c r="M75" s="1" t="s">
        <v>13</v>
      </c>
      <c r="N75" s="4">
        <v>0</v>
      </c>
      <c r="O75" s="4">
        <v>13587600</v>
      </c>
      <c r="P75" s="4">
        <v>0</v>
      </c>
      <c r="Q75" s="4"/>
      <c r="R75" s="4"/>
    </row>
    <row r="76" spans="1:18" s="135" customFormat="1" x14ac:dyDescent="0.25">
      <c r="A76" s="2" t="s">
        <v>55</v>
      </c>
      <c r="B76" s="2">
        <v>3632</v>
      </c>
      <c r="C76" s="3">
        <v>6121</v>
      </c>
      <c r="D76" s="1" t="s">
        <v>132</v>
      </c>
      <c r="E76" s="1">
        <v>0</v>
      </c>
      <c r="F76" s="1">
        <v>830</v>
      </c>
      <c r="G76" s="1">
        <v>81956000000</v>
      </c>
      <c r="H76" s="1">
        <v>8</v>
      </c>
      <c r="I76" s="1" t="s">
        <v>9</v>
      </c>
      <c r="J76" s="1" t="s">
        <v>9</v>
      </c>
      <c r="K76" s="156" t="s">
        <v>264</v>
      </c>
      <c r="L76" s="1" t="s">
        <v>332</v>
      </c>
      <c r="M76" s="1" t="s">
        <v>13</v>
      </c>
      <c r="N76" s="4">
        <v>0</v>
      </c>
      <c r="O76" s="4">
        <v>700000</v>
      </c>
      <c r="P76" s="4">
        <v>0</v>
      </c>
      <c r="Q76" s="4"/>
      <c r="R76" s="4"/>
    </row>
    <row r="77" spans="1:18" x14ac:dyDescent="0.25">
      <c r="A77" s="2" t="s">
        <v>58</v>
      </c>
      <c r="B77" s="2">
        <v>3613</v>
      </c>
      <c r="C77" s="3">
        <v>6121</v>
      </c>
      <c r="D77" s="1" t="s">
        <v>269</v>
      </c>
      <c r="E77" s="1">
        <v>0</v>
      </c>
      <c r="F77" s="1">
        <v>840</v>
      </c>
      <c r="G77" s="1">
        <v>80500000000</v>
      </c>
      <c r="H77" s="1">
        <v>8</v>
      </c>
      <c r="I77" s="1" t="s">
        <v>25</v>
      </c>
      <c r="J77" s="1" t="s">
        <v>25</v>
      </c>
      <c r="K77" s="156" t="s">
        <v>265</v>
      </c>
      <c r="L77" s="1" t="s">
        <v>332</v>
      </c>
      <c r="M77" s="1" t="s">
        <v>13</v>
      </c>
      <c r="N77" s="4">
        <v>1000000</v>
      </c>
      <c r="O77" s="4">
        <v>1000000</v>
      </c>
      <c r="P77" s="4">
        <v>1000000</v>
      </c>
      <c r="Q77" s="4">
        <f>SUM(O77:O81)</f>
        <v>1249900</v>
      </c>
      <c r="R77" s="4">
        <f>SUM(P77:P80)</f>
        <v>1000000</v>
      </c>
    </row>
    <row r="78" spans="1:18" s="135" customFormat="1" x14ac:dyDescent="0.25">
      <c r="A78" s="2" t="s">
        <v>58</v>
      </c>
      <c r="B78" s="2">
        <v>3613</v>
      </c>
      <c r="C78" s="3">
        <v>6121</v>
      </c>
      <c r="D78" s="1" t="s">
        <v>269</v>
      </c>
      <c r="E78" s="1">
        <v>84</v>
      </c>
      <c r="F78" s="1">
        <v>840</v>
      </c>
      <c r="G78" s="1">
        <v>80500000000</v>
      </c>
      <c r="H78" s="1">
        <v>8</v>
      </c>
      <c r="I78" s="1" t="s">
        <v>25</v>
      </c>
      <c r="J78" s="1" t="s">
        <v>25</v>
      </c>
      <c r="K78" s="156" t="s">
        <v>306</v>
      </c>
      <c r="L78" s="1" t="s">
        <v>332</v>
      </c>
      <c r="M78" s="1" t="s">
        <v>13</v>
      </c>
      <c r="N78" s="4">
        <v>0</v>
      </c>
      <c r="O78" s="4">
        <v>0</v>
      </c>
      <c r="P78" s="4">
        <v>0</v>
      </c>
      <c r="Q78" s="4"/>
      <c r="R78" s="4"/>
    </row>
    <row r="79" spans="1:18" s="135" customFormat="1" x14ac:dyDescent="0.25">
      <c r="A79" s="2" t="s">
        <v>58</v>
      </c>
      <c r="B79" s="2">
        <v>3613</v>
      </c>
      <c r="C79" s="3">
        <v>6121</v>
      </c>
      <c r="D79" s="1" t="s">
        <v>269</v>
      </c>
      <c r="E79" s="1">
        <v>90</v>
      </c>
      <c r="F79" s="1">
        <v>840</v>
      </c>
      <c r="G79" s="1">
        <v>80500000000</v>
      </c>
      <c r="H79" s="1">
        <v>8</v>
      </c>
      <c r="I79" s="1" t="s">
        <v>25</v>
      </c>
      <c r="J79" s="1" t="s">
        <v>25</v>
      </c>
      <c r="K79" s="156" t="s">
        <v>306</v>
      </c>
      <c r="L79" s="1" t="s">
        <v>332</v>
      </c>
      <c r="M79" s="1" t="s">
        <v>13</v>
      </c>
      <c r="N79" s="4">
        <v>0</v>
      </c>
      <c r="O79" s="4">
        <v>0</v>
      </c>
      <c r="P79" s="4">
        <v>0</v>
      </c>
      <c r="Q79" s="4"/>
      <c r="R79" s="4"/>
    </row>
    <row r="80" spans="1:18" x14ac:dyDescent="0.25">
      <c r="A80" s="2" t="s">
        <v>58</v>
      </c>
      <c r="B80" s="2">
        <v>3613</v>
      </c>
      <c r="C80" s="3">
        <v>6121</v>
      </c>
      <c r="D80" s="1" t="s">
        <v>59</v>
      </c>
      <c r="E80" s="1">
        <v>90</v>
      </c>
      <c r="F80" s="1">
        <v>840</v>
      </c>
      <c r="G80" s="1">
        <v>81802000000</v>
      </c>
      <c r="H80" s="1">
        <v>8</v>
      </c>
      <c r="I80" s="1" t="s">
        <v>25</v>
      </c>
      <c r="J80" s="1" t="s">
        <v>25</v>
      </c>
      <c r="K80" s="156" t="s">
        <v>308</v>
      </c>
      <c r="L80" s="1" t="s">
        <v>332</v>
      </c>
      <c r="M80" s="1" t="s">
        <v>13</v>
      </c>
      <c r="N80" s="4">
        <v>0</v>
      </c>
      <c r="O80" s="4">
        <v>249900</v>
      </c>
      <c r="P80" s="4">
        <v>0</v>
      </c>
      <c r="Q80" s="4"/>
      <c r="R80" s="4"/>
    </row>
    <row r="81" spans="1:19" s="135" customFormat="1" x14ac:dyDescent="0.25">
      <c r="A81" s="2" t="s">
        <v>58</v>
      </c>
      <c r="B81" s="2">
        <v>3613</v>
      </c>
      <c r="C81" s="3">
        <v>6121</v>
      </c>
      <c r="D81" s="1" t="s">
        <v>358</v>
      </c>
      <c r="E81" s="1">
        <v>0</v>
      </c>
      <c r="F81" s="1">
        <v>840</v>
      </c>
      <c r="G81" s="1">
        <v>0</v>
      </c>
      <c r="H81" s="1">
        <v>8</v>
      </c>
      <c r="I81" s="1" t="s">
        <v>25</v>
      </c>
      <c r="J81" s="1" t="s">
        <v>25</v>
      </c>
      <c r="K81" s="1" t="s">
        <v>266</v>
      </c>
      <c r="L81" s="1" t="s">
        <v>266</v>
      </c>
      <c r="M81" s="1" t="s">
        <v>13</v>
      </c>
      <c r="N81" s="4">
        <v>0</v>
      </c>
      <c r="O81" s="4">
        <v>0</v>
      </c>
      <c r="P81" s="4">
        <v>0</v>
      </c>
      <c r="Q81" s="4"/>
      <c r="R81" s="4"/>
    </row>
    <row r="82" spans="1:19" x14ac:dyDescent="0.25">
      <c r="A82" s="2" t="s">
        <v>60</v>
      </c>
      <c r="B82" s="2">
        <v>3722</v>
      </c>
      <c r="C82" s="3">
        <v>5169</v>
      </c>
      <c r="D82" s="1" t="s">
        <v>327</v>
      </c>
      <c r="E82" s="1">
        <v>0</v>
      </c>
      <c r="F82" s="1">
        <v>230</v>
      </c>
      <c r="G82" s="1">
        <v>0</v>
      </c>
      <c r="H82" s="1">
        <v>2</v>
      </c>
      <c r="I82" s="1" t="s">
        <v>9</v>
      </c>
      <c r="J82" s="1" t="s">
        <v>9</v>
      </c>
      <c r="K82" s="1" t="s">
        <v>266</v>
      </c>
      <c r="L82" s="1" t="s">
        <v>266</v>
      </c>
      <c r="M82" s="1" t="s">
        <v>10</v>
      </c>
      <c r="N82" s="4">
        <v>180000</v>
      </c>
      <c r="O82" s="4">
        <v>180000</v>
      </c>
      <c r="P82" s="4">
        <v>180000</v>
      </c>
      <c r="Q82" s="4">
        <f>SUM(O82)</f>
        <v>180000</v>
      </c>
      <c r="R82" s="4">
        <f>SUM(P82)</f>
        <v>180000</v>
      </c>
    </row>
    <row r="83" spans="1:19" x14ac:dyDescent="0.25">
      <c r="A83" s="2" t="s">
        <v>62</v>
      </c>
      <c r="B83" s="2">
        <v>3745</v>
      </c>
      <c r="C83" s="3">
        <v>5021</v>
      </c>
      <c r="D83" s="1" t="s">
        <v>61</v>
      </c>
      <c r="E83" s="1">
        <v>0</v>
      </c>
      <c r="F83" s="1">
        <v>230</v>
      </c>
      <c r="G83" s="1">
        <v>0</v>
      </c>
      <c r="H83" s="1">
        <v>2</v>
      </c>
      <c r="I83" s="1" t="s">
        <v>9</v>
      </c>
      <c r="J83" s="1" t="s">
        <v>9</v>
      </c>
      <c r="K83" s="1" t="s">
        <v>266</v>
      </c>
      <c r="L83" s="1" t="s">
        <v>266</v>
      </c>
      <c r="M83" s="1" t="s">
        <v>10</v>
      </c>
      <c r="N83" s="4">
        <v>800000</v>
      </c>
      <c r="O83" s="4">
        <v>800000</v>
      </c>
      <c r="P83" s="4">
        <v>800000</v>
      </c>
      <c r="Q83" s="4">
        <f>SUM(O83:O95)</f>
        <v>9618600</v>
      </c>
      <c r="R83" s="4">
        <f>SUM(P83:P95)</f>
        <v>6450000</v>
      </c>
      <c r="S83" s="137"/>
    </row>
    <row r="84" spans="1:19" x14ac:dyDescent="0.25">
      <c r="A84" s="2" t="s">
        <v>62</v>
      </c>
      <c r="B84" s="2">
        <v>3745</v>
      </c>
      <c r="C84" s="3">
        <v>5139</v>
      </c>
      <c r="D84" s="1" t="s">
        <v>63</v>
      </c>
      <c r="E84" s="1">
        <v>0</v>
      </c>
      <c r="F84" s="1">
        <v>230</v>
      </c>
      <c r="G84" s="1">
        <v>0</v>
      </c>
      <c r="H84" s="1">
        <v>2</v>
      </c>
      <c r="I84" s="1" t="s">
        <v>9</v>
      </c>
      <c r="J84" s="1" t="s">
        <v>9</v>
      </c>
      <c r="K84" s="1" t="s">
        <v>266</v>
      </c>
      <c r="L84" s="1" t="s">
        <v>266</v>
      </c>
      <c r="M84" s="1" t="s">
        <v>10</v>
      </c>
      <c r="N84" s="4">
        <v>350000</v>
      </c>
      <c r="O84" s="4">
        <v>350000</v>
      </c>
      <c r="P84" s="4">
        <v>350000</v>
      </c>
      <c r="Q84" s="4"/>
      <c r="R84" s="4"/>
    </row>
    <row r="85" spans="1:19" s="135" customFormat="1" x14ac:dyDescent="0.25">
      <c r="A85" s="2" t="s">
        <v>62</v>
      </c>
      <c r="B85" s="2">
        <v>3745</v>
      </c>
      <c r="C85" s="3">
        <v>5139</v>
      </c>
      <c r="D85" s="1" t="s">
        <v>451</v>
      </c>
      <c r="E85" s="1">
        <v>0</v>
      </c>
      <c r="F85" s="1">
        <v>230</v>
      </c>
      <c r="G85" s="1">
        <v>230</v>
      </c>
      <c r="H85" s="1">
        <v>2</v>
      </c>
      <c r="I85" s="1" t="s">
        <v>9</v>
      </c>
      <c r="J85" s="1" t="s">
        <v>9</v>
      </c>
      <c r="K85" s="1" t="s">
        <v>452</v>
      </c>
      <c r="L85" s="1" t="s">
        <v>332</v>
      </c>
      <c r="M85" s="1" t="s">
        <v>10</v>
      </c>
      <c r="N85" s="4">
        <v>0</v>
      </c>
      <c r="O85" s="4">
        <v>110000</v>
      </c>
      <c r="P85" s="4">
        <v>0</v>
      </c>
      <c r="Q85" s="4"/>
      <c r="R85" s="4"/>
    </row>
    <row r="86" spans="1:19" x14ac:dyDescent="0.25">
      <c r="A86" s="2" t="s">
        <v>62</v>
      </c>
      <c r="B86" s="2">
        <v>3745</v>
      </c>
      <c r="C86" s="3">
        <v>5137</v>
      </c>
      <c r="D86" s="1" t="s">
        <v>64</v>
      </c>
      <c r="E86" s="1">
        <v>0</v>
      </c>
      <c r="F86" s="1">
        <v>230</v>
      </c>
      <c r="G86" s="1">
        <v>0</v>
      </c>
      <c r="H86" s="1">
        <v>2</v>
      </c>
      <c r="I86" s="1" t="s">
        <v>9</v>
      </c>
      <c r="J86" s="1" t="s">
        <v>9</v>
      </c>
      <c r="K86" s="1" t="s">
        <v>266</v>
      </c>
      <c r="L86" s="1" t="s">
        <v>266</v>
      </c>
      <c r="M86" s="1" t="s">
        <v>10</v>
      </c>
      <c r="N86" s="4">
        <v>100000</v>
      </c>
      <c r="O86" s="4">
        <v>100000</v>
      </c>
      <c r="P86" s="4">
        <v>100000</v>
      </c>
      <c r="Q86" s="4"/>
      <c r="R86" s="4"/>
    </row>
    <row r="87" spans="1:19" x14ac:dyDescent="0.25">
      <c r="A87" s="2" t="s">
        <v>62</v>
      </c>
      <c r="B87" s="2">
        <v>3745</v>
      </c>
      <c r="C87" s="3">
        <v>5169</v>
      </c>
      <c r="D87" s="1" t="s">
        <v>65</v>
      </c>
      <c r="E87" s="1">
        <v>0</v>
      </c>
      <c r="F87" s="1">
        <v>230</v>
      </c>
      <c r="G87" s="1">
        <v>0</v>
      </c>
      <c r="H87" s="1">
        <v>2</v>
      </c>
      <c r="I87" s="1" t="s">
        <v>9</v>
      </c>
      <c r="J87" s="1" t="s">
        <v>9</v>
      </c>
      <c r="K87" s="1" t="s">
        <v>266</v>
      </c>
      <c r="L87" s="1" t="s">
        <v>266</v>
      </c>
      <c r="M87" s="1" t="s">
        <v>10</v>
      </c>
      <c r="N87" s="4">
        <v>3650000</v>
      </c>
      <c r="O87" s="4">
        <v>3650000</v>
      </c>
      <c r="P87" s="4">
        <v>3650000</v>
      </c>
      <c r="Q87" s="4"/>
      <c r="R87" s="4"/>
    </row>
    <row r="88" spans="1:19" x14ac:dyDescent="0.25">
      <c r="A88" s="2" t="s">
        <v>62</v>
      </c>
      <c r="B88" s="2">
        <v>3745</v>
      </c>
      <c r="C88" s="3">
        <v>5169</v>
      </c>
      <c r="D88" s="1" t="s">
        <v>65</v>
      </c>
      <c r="E88" s="1">
        <v>0</v>
      </c>
      <c r="F88" s="1">
        <v>230</v>
      </c>
      <c r="G88" s="1">
        <v>0</v>
      </c>
      <c r="H88" s="1">
        <v>2</v>
      </c>
      <c r="I88" s="1" t="s">
        <v>9</v>
      </c>
      <c r="J88" s="1" t="s">
        <v>9</v>
      </c>
      <c r="K88" s="1" t="s">
        <v>266</v>
      </c>
      <c r="L88" s="1" t="s">
        <v>266</v>
      </c>
      <c r="M88" s="1" t="s">
        <v>10</v>
      </c>
      <c r="N88" s="4">
        <v>200000</v>
      </c>
      <c r="O88" s="4">
        <v>200000</v>
      </c>
      <c r="P88" s="4">
        <v>200000</v>
      </c>
      <c r="Q88" s="4"/>
      <c r="R88" s="4"/>
    </row>
    <row r="89" spans="1:19" s="135" customFormat="1" x14ac:dyDescent="0.25">
      <c r="A89" s="2" t="s">
        <v>62</v>
      </c>
      <c r="B89" s="2">
        <v>3745</v>
      </c>
      <c r="C89" s="3">
        <v>5169</v>
      </c>
      <c r="D89" s="1" t="s">
        <v>528</v>
      </c>
      <c r="E89" s="1">
        <v>93</v>
      </c>
      <c r="F89" s="1">
        <v>230</v>
      </c>
      <c r="G89" s="1">
        <v>0</v>
      </c>
      <c r="H89" s="1">
        <v>2</v>
      </c>
      <c r="I89" s="1" t="s">
        <v>9</v>
      </c>
      <c r="J89" s="1" t="s">
        <v>9</v>
      </c>
      <c r="K89" s="1" t="s">
        <v>355</v>
      </c>
      <c r="L89" s="1" t="s">
        <v>332</v>
      </c>
      <c r="M89" s="1" t="s">
        <v>10</v>
      </c>
      <c r="N89" s="4">
        <v>0</v>
      </c>
      <c r="O89" s="4">
        <v>114800</v>
      </c>
      <c r="P89" s="4">
        <v>0</v>
      </c>
      <c r="Q89" s="4"/>
      <c r="R89" s="4"/>
    </row>
    <row r="90" spans="1:19" x14ac:dyDescent="0.25">
      <c r="A90" s="2" t="s">
        <v>62</v>
      </c>
      <c r="B90" s="2">
        <v>3745</v>
      </c>
      <c r="C90" s="3">
        <v>5169</v>
      </c>
      <c r="D90" s="1" t="s">
        <v>271</v>
      </c>
      <c r="E90" s="1">
        <v>118</v>
      </c>
      <c r="F90" s="1">
        <v>230</v>
      </c>
      <c r="G90" s="1">
        <v>0</v>
      </c>
      <c r="H90" s="1">
        <v>2</v>
      </c>
      <c r="I90" s="1" t="s">
        <v>9</v>
      </c>
      <c r="J90" s="1" t="s">
        <v>9</v>
      </c>
      <c r="K90" s="1" t="s">
        <v>353</v>
      </c>
      <c r="L90" s="1" t="s">
        <v>332</v>
      </c>
      <c r="M90" s="1" t="s">
        <v>10</v>
      </c>
      <c r="N90" s="4">
        <v>0</v>
      </c>
      <c r="O90" s="4">
        <v>2000000</v>
      </c>
      <c r="P90" s="4">
        <v>0</v>
      </c>
      <c r="Q90" s="4"/>
      <c r="R90" s="4"/>
    </row>
    <row r="91" spans="1:19" x14ac:dyDescent="0.25">
      <c r="A91" s="2" t="s">
        <v>62</v>
      </c>
      <c r="B91" s="2">
        <v>3745</v>
      </c>
      <c r="C91" s="3">
        <v>5171</v>
      </c>
      <c r="D91" s="1" t="s">
        <v>66</v>
      </c>
      <c r="E91" s="1">
        <v>0</v>
      </c>
      <c r="F91" s="1">
        <v>230</v>
      </c>
      <c r="G91" s="1">
        <v>0</v>
      </c>
      <c r="H91" s="1">
        <v>2</v>
      </c>
      <c r="I91" s="1" t="s">
        <v>9</v>
      </c>
      <c r="J91" s="1" t="s">
        <v>9</v>
      </c>
      <c r="K91" s="1" t="s">
        <v>266</v>
      </c>
      <c r="L91" s="1" t="s">
        <v>266</v>
      </c>
      <c r="M91" s="1" t="s">
        <v>10</v>
      </c>
      <c r="N91" s="4">
        <v>400000</v>
      </c>
      <c r="O91" s="4">
        <v>400000</v>
      </c>
      <c r="P91" s="4">
        <v>400000</v>
      </c>
      <c r="Q91" s="4"/>
      <c r="R91" s="4"/>
    </row>
    <row r="92" spans="1:19" x14ac:dyDescent="0.25">
      <c r="A92" s="2" t="s">
        <v>62</v>
      </c>
      <c r="B92" s="2">
        <v>3745</v>
      </c>
      <c r="C92" s="6">
        <v>5169</v>
      </c>
      <c r="D92" s="1" t="s">
        <v>65</v>
      </c>
      <c r="E92" s="1">
        <v>0</v>
      </c>
      <c r="F92" s="1">
        <v>230</v>
      </c>
      <c r="G92" s="1">
        <v>0</v>
      </c>
      <c r="H92" s="1">
        <v>2</v>
      </c>
      <c r="I92" s="1" t="s">
        <v>9</v>
      </c>
      <c r="J92" s="1" t="s">
        <v>9</v>
      </c>
      <c r="K92" s="1" t="s">
        <v>266</v>
      </c>
      <c r="L92" s="1" t="s">
        <v>266</v>
      </c>
      <c r="M92" s="1" t="s">
        <v>10</v>
      </c>
      <c r="N92" s="4">
        <v>100000</v>
      </c>
      <c r="O92" s="4">
        <v>100000</v>
      </c>
      <c r="P92" s="4">
        <v>100000</v>
      </c>
      <c r="Q92" s="4"/>
      <c r="R92" s="4"/>
    </row>
    <row r="93" spans="1:19" x14ac:dyDescent="0.25">
      <c r="A93" s="2" t="s">
        <v>62</v>
      </c>
      <c r="B93" s="2">
        <v>3745</v>
      </c>
      <c r="C93" s="6">
        <v>5171</v>
      </c>
      <c r="D93" s="1" t="s">
        <v>67</v>
      </c>
      <c r="E93" s="1">
        <v>0</v>
      </c>
      <c r="F93" s="1">
        <v>230</v>
      </c>
      <c r="G93" s="1">
        <v>0</v>
      </c>
      <c r="H93" s="1">
        <v>2</v>
      </c>
      <c r="I93" s="1" t="s">
        <v>9</v>
      </c>
      <c r="J93" s="1" t="s">
        <v>9</v>
      </c>
      <c r="K93" s="1" t="s">
        <v>266</v>
      </c>
      <c r="L93" s="1" t="s">
        <v>266</v>
      </c>
      <c r="M93" s="1" t="s">
        <v>10</v>
      </c>
      <c r="N93" s="4">
        <v>350000</v>
      </c>
      <c r="O93" s="4">
        <v>350000</v>
      </c>
      <c r="P93" s="4">
        <v>350000</v>
      </c>
      <c r="Q93" s="4"/>
      <c r="R93" s="4"/>
    </row>
    <row r="94" spans="1:19" s="135" customFormat="1" x14ac:dyDescent="0.25">
      <c r="A94" s="2" t="s">
        <v>62</v>
      </c>
      <c r="B94" s="2">
        <v>3745</v>
      </c>
      <c r="C94" s="6">
        <v>6129</v>
      </c>
      <c r="D94" s="1" t="s">
        <v>328</v>
      </c>
      <c r="E94" s="1">
        <v>0</v>
      </c>
      <c r="F94" s="1">
        <v>230</v>
      </c>
      <c r="G94" s="1">
        <v>0</v>
      </c>
      <c r="H94" s="1">
        <v>2</v>
      </c>
      <c r="I94" s="1" t="s">
        <v>9</v>
      </c>
      <c r="J94" s="1" t="s">
        <v>9</v>
      </c>
      <c r="K94" s="1" t="s">
        <v>266</v>
      </c>
      <c r="L94" s="1" t="s">
        <v>266</v>
      </c>
      <c r="M94" s="1" t="s">
        <v>13</v>
      </c>
      <c r="N94" s="4">
        <v>500000</v>
      </c>
      <c r="O94" s="4">
        <v>500000</v>
      </c>
      <c r="P94" s="4">
        <v>500000</v>
      </c>
      <c r="Q94" s="4"/>
      <c r="R94" s="4"/>
    </row>
    <row r="95" spans="1:19" x14ac:dyDescent="0.25">
      <c r="A95" s="2" t="s">
        <v>62</v>
      </c>
      <c r="B95" s="2">
        <v>3745</v>
      </c>
      <c r="C95" s="6">
        <v>6129</v>
      </c>
      <c r="D95" s="1" t="s">
        <v>303</v>
      </c>
      <c r="E95" s="1">
        <v>90</v>
      </c>
      <c r="F95" s="1">
        <v>230</v>
      </c>
      <c r="G95" s="1">
        <v>82072000000</v>
      </c>
      <c r="H95" s="1">
        <v>2</v>
      </c>
      <c r="I95" s="1" t="s">
        <v>9</v>
      </c>
      <c r="J95" s="1" t="s">
        <v>9</v>
      </c>
      <c r="K95" s="156" t="s">
        <v>354</v>
      </c>
      <c r="L95" s="1" t="s">
        <v>332</v>
      </c>
      <c r="M95" s="1" t="s">
        <v>13</v>
      </c>
      <c r="N95" s="4">
        <v>0</v>
      </c>
      <c r="O95" s="4">
        <v>943800</v>
      </c>
      <c r="P95" s="4">
        <v>0</v>
      </c>
      <c r="Q95" s="4"/>
      <c r="R95" s="4"/>
    </row>
    <row r="96" spans="1:19" x14ac:dyDescent="0.25">
      <c r="A96" s="2" t="s">
        <v>69</v>
      </c>
      <c r="B96" s="2">
        <v>4351</v>
      </c>
      <c r="C96" s="3">
        <v>5229</v>
      </c>
      <c r="D96" s="1" t="s">
        <v>68</v>
      </c>
      <c r="E96" s="1">
        <v>0</v>
      </c>
      <c r="F96" s="1">
        <v>510</v>
      </c>
      <c r="G96" s="1">
        <v>0</v>
      </c>
      <c r="H96" s="1">
        <v>5</v>
      </c>
      <c r="I96" s="1" t="s">
        <v>325</v>
      </c>
      <c r="J96" s="1" t="s">
        <v>325</v>
      </c>
      <c r="K96" s="1" t="s">
        <v>266</v>
      </c>
      <c r="L96" s="1" t="s">
        <v>266</v>
      </c>
      <c r="M96" s="1" t="s">
        <v>10</v>
      </c>
      <c r="N96" s="4">
        <v>80000</v>
      </c>
      <c r="O96" s="4">
        <v>80000</v>
      </c>
      <c r="P96" s="4">
        <v>80000</v>
      </c>
      <c r="Q96" s="4">
        <f>SUM(O96:O98)</f>
        <v>380000</v>
      </c>
      <c r="R96" s="4">
        <f>SUM(P96:P97)</f>
        <v>230000</v>
      </c>
    </row>
    <row r="97" spans="1:18" x14ac:dyDescent="0.25">
      <c r="A97" s="2" t="s">
        <v>69</v>
      </c>
      <c r="B97" s="2">
        <v>4351</v>
      </c>
      <c r="C97" s="3">
        <v>5229</v>
      </c>
      <c r="D97" s="1" t="s">
        <v>70</v>
      </c>
      <c r="E97" s="1">
        <v>0</v>
      </c>
      <c r="F97" s="1">
        <v>520</v>
      </c>
      <c r="G97" s="1">
        <v>0</v>
      </c>
      <c r="H97" s="1">
        <v>5</v>
      </c>
      <c r="I97" s="1" t="s">
        <v>20</v>
      </c>
      <c r="J97" s="1" t="s">
        <v>20</v>
      </c>
      <c r="K97" s="1" t="s">
        <v>266</v>
      </c>
      <c r="L97" s="1" t="s">
        <v>266</v>
      </c>
      <c r="M97" s="1" t="s">
        <v>10</v>
      </c>
      <c r="N97" s="4">
        <v>150000</v>
      </c>
      <c r="O97" s="4">
        <v>150000</v>
      </c>
      <c r="P97" s="4">
        <v>150000</v>
      </c>
      <c r="Q97" s="4"/>
      <c r="R97" s="4"/>
    </row>
    <row r="98" spans="1:18" s="135" customFormat="1" x14ac:dyDescent="0.25">
      <c r="A98" s="2" t="s">
        <v>69</v>
      </c>
      <c r="B98" s="2">
        <v>4351</v>
      </c>
      <c r="C98" s="3">
        <v>5229</v>
      </c>
      <c r="D98" s="1" t="s">
        <v>70</v>
      </c>
      <c r="E98" s="1">
        <v>98</v>
      </c>
      <c r="F98" s="1">
        <v>520</v>
      </c>
      <c r="G98" s="1">
        <v>0</v>
      </c>
      <c r="H98" s="1">
        <v>5</v>
      </c>
      <c r="I98" s="1" t="s">
        <v>20</v>
      </c>
      <c r="J98" s="1" t="s">
        <v>20</v>
      </c>
      <c r="K98" s="1" t="s">
        <v>355</v>
      </c>
      <c r="L98" s="1" t="s">
        <v>332</v>
      </c>
      <c r="M98" s="1" t="s">
        <v>10</v>
      </c>
      <c r="N98" s="4">
        <v>0</v>
      </c>
      <c r="O98" s="4">
        <v>150000</v>
      </c>
      <c r="P98" s="4">
        <v>0</v>
      </c>
      <c r="Q98" s="4"/>
      <c r="R98" s="4"/>
    </row>
    <row r="99" spans="1:18" x14ac:dyDescent="0.25">
      <c r="A99" s="2" t="s">
        <v>69</v>
      </c>
      <c r="B99" s="2">
        <v>4351</v>
      </c>
      <c r="C99" s="3">
        <v>5139</v>
      </c>
      <c r="D99" s="1" t="s">
        <v>71</v>
      </c>
      <c r="E99" s="1">
        <v>0</v>
      </c>
      <c r="F99" s="1">
        <v>540</v>
      </c>
      <c r="G99" s="1">
        <v>0</v>
      </c>
      <c r="H99" s="1">
        <v>5</v>
      </c>
      <c r="I99" s="1" t="s">
        <v>25</v>
      </c>
      <c r="J99" s="1" t="s">
        <v>25</v>
      </c>
      <c r="K99" s="1" t="s">
        <v>266</v>
      </c>
      <c r="L99" s="1" t="s">
        <v>266</v>
      </c>
      <c r="M99" s="1" t="s">
        <v>10</v>
      </c>
      <c r="N99" s="4">
        <v>20000</v>
      </c>
      <c r="O99" s="4">
        <v>20000</v>
      </c>
      <c r="P99" s="4">
        <v>20000</v>
      </c>
      <c r="Q99" s="4">
        <f>SUM(O99:O101)</f>
        <v>200000</v>
      </c>
      <c r="R99" s="4">
        <f>SUM(P99:P101)</f>
        <v>200000</v>
      </c>
    </row>
    <row r="100" spans="1:18" x14ac:dyDescent="0.25">
      <c r="A100" s="2" t="s">
        <v>69</v>
      </c>
      <c r="B100" s="2">
        <v>4351</v>
      </c>
      <c r="C100" s="3">
        <v>5152</v>
      </c>
      <c r="D100" s="1" t="s">
        <v>72</v>
      </c>
      <c r="E100" s="1">
        <v>0</v>
      </c>
      <c r="F100" s="1">
        <v>540</v>
      </c>
      <c r="G100" s="1">
        <v>0</v>
      </c>
      <c r="H100" s="1">
        <v>5</v>
      </c>
      <c r="I100" s="1" t="s">
        <v>25</v>
      </c>
      <c r="J100" s="1" t="s">
        <v>25</v>
      </c>
      <c r="K100" s="1" t="s">
        <v>266</v>
      </c>
      <c r="L100" s="1" t="s">
        <v>266</v>
      </c>
      <c r="M100" s="1" t="s">
        <v>10</v>
      </c>
      <c r="N100" s="4">
        <v>160000</v>
      </c>
      <c r="O100" s="4">
        <v>160000</v>
      </c>
      <c r="P100" s="4">
        <v>160000</v>
      </c>
      <c r="Q100" s="4"/>
      <c r="R100" s="4"/>
    </row>
    <row r="101" spans="1:18" x14ac:dyDescent="0.25">
      <c r="A101" s="2" t="s">
        <v>69</v>
      </c>
      <c r="B101" s="2">
        <v>4351</v>
      </c>
      <c r="C101" s="3">
        <v>5154</v>
      </c>
      <c r="D101" s="1" t="s">
        <v>73</v>
      </c>
      <c r="E101" s="1">
        <v>0</v>
      </c>
      <c r="F101" s="1">
        <v>540</v>
      </c>
      <c r="G101" s="1">
        <v>0</v>
      </c>
      <c r="H101" s="1">
        <v>5</v>
      </c>
      <c r="I101" s="1" t="s">
        <v>25</v>
      </c>
      <c r="J101" s="1" t="s">
        <v>25</v>
      </c>
      <c r="K101" s="1" t="s">
        <v>266</v>
      </c>
      <c r="L101" s="1" t="s">
        <v>266</v>
      </c>
      <c r="M101" s="1" t="s">
        <v>10</v>
      </c>
      <c r="N101" s="4">
        <v>20000</v>
      </c>
      <c r="O101" s="4">
        <v>20000</v>
      </c>
      <c r="P101" s="4">
        <v>20000</v>
      </c>
      <c r="Q101" s="4"/>
      <c r="R101" s="4"/>
    </row>
    <row r="102" spans="1:18" x14ac:dyDescent="0.25">
      <c r="A102" s="2" t="s">
        <v>75</v>
      </c>
      <c r="B102" s="2">
        <v>4379</v>
      </c>
      <c r="C102" s="3">
        <v>5169</v>
      </c>
      <c r="D102" s="1" t="s">
        <v>74</v>
      </c>
      <c r="E102" s="1">
        <v>0</v>
      </c>
      <c r="F102" s="1">
        <v>551</v>
      </c>
      <c r="G102" s="1">
        <v>0</v>
      </c>
      <c r="H102" s="1">
        <v>5</v>
      </c>
      <c r="I102" s="1" t="s">
        <v>76</v>
      </c>
      <c r="J102" s="1" t="s">
        <v>76</v>
      </c>
      <c r="K102" s="1" t="s">
        <v>266</v>
      </c>
      <c r="L102" s="1" t="s">
        <v>266</v>
      </c>
      <c r="M102" s="1" t="s">
        <v>10</v>
      </c>
      <c r="N102" s="4">
        <v>170000</v>
      </c>
      <c r="O102" s="4">
        <v>170000</v>
      </c>
      <c r="P102" s="4">
        <v>170000</v>
      </c>
      <c r="Q102" s="4">
        <f>SUM(O102:O103)</f>
        <v>340000</v>
      </c>
      <c r="R102" s="4">
        <f>SUM(P102:P103)</f>
        <v>340000</v>
      </c>
    </row>
    <row r="103" spans="1:18" x14ac:dyDescent="0.25">
      <c r="A103" s="2" t="s">
        <v>75</v>
      </c>
      <c r="B103" s="2">
        <v>4379</v>
      </c>
      <c r="C103" s="3">
        <v>5169</v>
      </c>
      <c r="D103" s="1" t="s">
        <v>77</v>
      </c>
      <c r="E103" s="1">
        <v>0</v>
      </c>
      <c r="F103" s="1">
        <v>550</v>
      </c>
      <c r="G103" s="1">
        <v>0</v>
      </c>
      <c r="H103" s="1">
        <v>5</v>
      </c>
      <c r="I103" s="1" t="s">
        <v>76</v>
      </c>
      <c r="J103" s="1" t="s">
        <v>76</v>
      </c>
      <c r="K103" s="1" t="s">
        <v>266</v>
      </c>
      <c r="L103" s="1" t="s">
        <v>266</v>
      </c>
      <c r="M103" s="1" t="s">
        <v>10</v>
      </c>
      <c r="N103" s="4">
        <v>170000</v>
      </c>
      <c r="O103" s="4">
        <v>170000</v>
      </c>
      <c r="P103" s="4">
        <v>170000</v>
      </c>
      <c r="Q103" s="4"/>
      <c r="R103" s="4"/>
    </row>
    <row r="104" spans="1:18" x14ac:dyDescent="0.25">
      <c r="A104" s="2" t="s">
        <v>79</v>
      </c>
      <c r="B104" s="2">
        <v>4311</v>
      </c>
      <c r="C104" s="7">
        <v>5011</v>
      </c>
      <c r="D104" s="2" t="s">
        <v>78</v>
      </c>
      <c r="E104" s="1">
        <v>0</v>
      </c>
      <c r="F104" s="1">
        <v>510</v>
      </c>
      <c r="G104" s="1">
        <v>0</v>
      </c>
      <c r="H104" s="2">
        <v>5</v>
      </c>
      <c r="I104" s="1" t="s">
        <v>325</v>
      </c>
      <c r="J104" s="1" t="s">
        <v>325</v>
      </c>
      <c r="K104" s="1" t="s">
        <v>355</v>
      </c>
      <c r="L104" s="1" t="s">
        <v>332</v>
      </c>
      <c r="M104" s="1" t="s">
        <v>10</v>
      </c>
      <c r="N104" s="10">
        <v>0</v>
      </c>
      <c r="O104" s="10">
        <v>384400</v>
      </c>
      <c r="P104" s="10">
        <v>0</v>
      </c>
      <c r="Q104" s="10">
        <f t="shared" ref="Q104:R107" si="1">SUM(O104)</f>
        <v>384400</v>
      </c>
      <c r="R104" s="10">
        <f t="shared" si="1"/>
        <v>0</v>
      </c>
    </row>
    <row r="105" spans="1:18" x14ac:dyDescent="0.25">
      <c r="A105" s="2" t="s">
        <v>81</v>
      </c>
      <c r="B105" s="2">
        <v>4339</v>
      </c>
      <c r="C105" s="7">
        <v>5169</v>
      </c>
      <c r="D105" s="2" t="s">
        <v>80</v>
      </c>
      <c r="E105" s="1">
        <v>13010</v>
      </c>
      <c r="F105" s="1">
        <v>550</v>
      </c>
      <c r="G105" s="1">
        <v>0</v>
      </c>
      <c r="H105" s="2">
        <v>5</v>
      </c>
      <c r="I105" s="1" t="s">
        <v>76</v>
      </c>
      <c r="J105" s="1" t="s">
        <v>76</v>
      </c>
      <c r="K105" s="1" t="s">
        <v>355</v>
      </c>
      <c r="L105" s="1" t="s">
        <v>332</v>
      </c>
      <c r="M105" s="1" t="s">
        <v>10</v>
      </c>
      <c r="N105" s="10">
        <v>0</v>
      </c>
      <c r="O105" s="10">
        <v>264000</v>
      </c>
      <c r="P105" s="10">
        <v>0</v>
      </c>
      <c r="Q105" s="10">
        <f t="shared" si="1"/>
        <v>264000</v>
      </c>
      <c r="R105" s="10">
        <f t="shared" si="1"/>
        <v>0</v>
      </c>
    </row>
    <row r="106" spans="1:18" x14ac:dyDescent="0.25">
      <c r="A106" s="2" t="s">
        <v>83</v>
      </c>
      <c r="B106" s="2">
        <v>5212</v>
      </c>
      <c r="C106" s="7">
        <v>5139</v>
      </c>
      <c r="D106" s="11" t="s">
        <v>82</v>
      </c>
      <c r="E106" s="1">
        <v>0</v>
      </c>
      <c r="F106" s="1">
        <v>770</v>
      </c>
      <c r="G106" s="1">
        <v>0</v>
      </c>
      <c r="H106" s="2">
        <v>7</v>
      </c>
      <c r="I106" s="1" t="s">
        <v>54</v>
      </c>
      <c r="J106" s="1" t="s">
        <v>54</v>
      </c>
      <c r="K106" s="1" t="s">
        <v>266</v>
      </c>
      <c r="L106" s="1" t="s">
        <v>266</v>
      </c>
      <c r="M106" s="1" t="s">
        <v>10</v>
      </c>
      <c r="N106" s="4">
        <v>399000</v>
      </c>
      <c r="O106" s="4">
        <v>399000</v>
      </c>
      <c r="P106" s="4">
        <v>399000</v>
      </c>
      <c r="Q106" s="4">
        <f t="shared" si="1"/>
        <v>399000</v>
      </c>
      <c r="R106" s="4">
        <f t="shared" si="1"/>
        <v>399000</v>
      </c>
    </row>
    <row r="107" spans="1:18" x14ac:dyDescent="0.25">
      <c r="A107" s="2" t="s">
        <v>85</v>
      </c>
      <c r="B107" s="2">
        <v>5311</v>
      </c>
      <c r="C107" s="7">
        <v>5139</v>
      </c>
      <c r="D107" s="11" t="s">
        <v>84</v>
      </c>
      <c r="E107" s="1">
        <v>0</v>
      </c>
      <c r="F107" s="1">
        <v>770</v>
      </c>
      <c r="G107" s="1">
        <v>0</v>
      </c>
      <c r="H107" s="2">
        <v>7</v>
      </c>
      <c r="I107" s="1" t="s">
        <v>54</v>
      </c>
      <c r="J107" s="1" t="s">
        <v>54</v>
      </c>
      <c r="K107" s="1" t="s">
        <v>266</v>
      </c>
      <c r="L107" s="1" t="s">
        <v>266</v>
      </c>
      <c r="M107" s="1" t="s">
        <v>10</v>
      </c>
      <c r="N107" s="4">
        <v>435000</v>
      </c>
      <c r="O107" s="4">
        <v>435000</v>
      </c>
      <c r="P107" s="4">
        <v>435000</v>
      </c>
      <c r="Q107" s="4">
        <f t="shared" si="1"/>
        <v>435000</v>
      </c>
      <c r="R107" s="4">
        <f t="shared" si="1"/>
        <v>435000</v>
      </c>
    </row>
    <row r="108" spans="1:18" x14ac:dyDescent="0.25">
      <c r="A108" s="2" t="s">
        <v>87</v>
      </c>
      <c r="B108" s="2">
        <v>5512</v>
      </c>
      <c r="C108" s="3">
        <v>5137</v>
      </c>
      <c r="D108" s="1" t="s">
        <v>86</v>
      </c>
      <c r="E108" s="1">
        <v>0</v>
      </c>
      <c r="F108" s="1">
        <v>720</v>
      </c>
      <c r="G108" s="1">
        <v>0</v>
      </c>
      <c r="H108" s="1">
        <v>7</v>
      </c>
      <c r="I108" s="1" t="s">
        <v>20</v>
      </c>
      <c r="J108" s="1" t="s">
        <v>20</v>
      </c>
      <c r="K108" s="1" t="s">
        <v>266</v>
      </c>
      <c r="L108" s="1" t="s">
        <v>266</v>
      </c>
      <c r="M108" s="1" t="s">
        <v>10</v>
      </c>
      <c r="N108" s="4">
        <v>200000</v>
      </c>
      <c r="O108" s="4">
        <v>200000</v>
      </c>
      <c r="P108" s="4">
        <v>200000</v>
      </c>
      <c r="Q108" s="4">
        <f>SUM(O108:O118)</f>
        <v>1661500</v>
      </c>
      <c r="R108" s="4">
        <f>SUM(P108:P117)</f>
        <v>1000000</v>
      </c>
    </row>
    <row r="109" spans="1:18" s="135" customFormat="1" x14ac:dyDescent="0.25">
      <c r="A109" s="2" t="s">
        <v>87</v>
      </c>
      <c r="B109" s="2">
        <v>5512</v>
      </c>
      <c r="C109" s="3">
        <v>5137</v>
      </c>
      <c r="D109" s="1" t="s">
        <v>312</v>
      </c>
      <c r="E109" s="1">
        <v>81</v>
      </c>
      <c r="F109" s="1">
        <v>720</v>
      </c>
      <c r="G109" s="1">
        <v>0</v>
      </c>
      <c r="H109" s="1">
        <v>7</v>
      </c>
      <c r="I109" s="1" t="s">
        <v>20</v>
      </c>
      <c r="J109" s="1" t="s">
        <v>20</v>
      </c>
      <c r="K109" s="1" t="s">
        <v>355</v>
      </c>
      <c r="L109" s="1" t="s">
        <v>332</v>
      </c>
      <c r="M109" s="1" t="s">
        <v>10</v>
      </c>
      <c r="N109" s="4">
        <v>0</v>
      </c>
      <c r="O109" s="4">
        <v>0</v>
      </c>
      <c r="P109" s="4">
        <v>0</v>
      </c>
      <c r="Q109" s="4"/>
      <c r="R109" s="4"/>
    </row>
    <row r="110" spans="1:18" x14ac:dyDescent="0.25">
      <c r="A110" s="2" t="s">
        <v>87</v>
      </c>
      <c r="B110" s="2">
        <v>5512</v>
      </c>
      <c r="C110" s="3">
        <v>5139</v>
      </c>
      <c r="D110" s="1" t="s">
        <v>33</v>
      </c>
      <c r="E110" s="1">
        <v>0</v>
      </c>
      <c r="F110" s="1">
        <v>720</v>
      </c>
      <c r="G110" s="1">
        <v>0</v>
      </c>
      <c r="H110" s="1">
        <v>7</v>
      </c>
      <c r="I110" s="1" t="s">
        <v>20</v>
      </c>
      <c r="J110" s="1" t="s">
        <v>20</v>
      </c>
      <c r="K110" s="1" t="s">
        <v>266</v>
      </c>
      <c r="L110" s="1" t="s">
        <v>266</v>
      </c>
      <c r="M110" s="1" t="s">
        <v>10</v>
      </c>
      <c r="N110" s="4">
        <v>200000</v>
      </c>
      <c r="O110" s="4">
        <v>200000</v>
      </c>
      <c r="P110" s="4">
        <v>200000</v>
      </c>
      <c r="Q110" s="4"/>
      <c r="R110" s="4"/>
    </row>
    <row r="111" spans="1:18" s="135" customFormat="1" x14ac:dyDescent="0.25">
      <c r="A111" s="2" t="s">
        <v>87</v>
      </c>
      <c r="B111" s="2">
        <v>5512</v>
      </c>
      <c r="C111" s="3">
        <v>5139</v>
      </c>
      <c r="D111" s="1" t="s">
        <v>314</v>
      </c>
      <c r="E111" s="1">
        <v>81</v>
      </c>
      <c r="F111" s="1">
        <v>720</v>
      </c>
      <c r="G111" s="1">
        <v>0</v>
      </c>
      <c r="H111" s="1">
        <v>7</v>
      </c>
      <c r="I111" s="1" t="s">
        <v>20</v>
      </c>
      <c r="J111" s="1" t="s">
        <v>20</v>
      </c>
      <c r="K111" s="1" t="s">
        <v>355</v>
      </c>
      <c r="L111" s="1" t="s">
        <v>332</v>
      </c>
      <c r="M111" s="1" t="s">
        <v>10</v>
      </c>
      <c r="N111" s="4">
        <v>0</v>
      </c>
      <c r="O111" s="4">
        <v>0</v>
      </c>
      <c r="P111" s="4">
        <v>0</v>
      </c>
      <c r="Q111" s="4"/>
      <c r="R111" s="4"/>
    </row>
    <row r="112" spans="1:18" x14ac:dyDescent="0.25">
      <c r="A112" s="2" t="s">
        <v>87</v>
      </c>
      <c r="B112" s="2">
        <v>5512</v>
      </c>
      <c r="C112" s="3">
        <v>5152</v>
      </c>
      <c r="D112" s="1" t="s">
        <v>88</v>
      </c>
      <c r="E112" s="1">
        <v>0</v>
      </c>
      <c r="F112" s="1">
        <v>720</v>
      </c>
      <c r="G112" s="1">
        <v>0</v>
      </c>
      <c r="H112" s="1">
        <v>7</v>
      </c>
      <c r="I112" s="1" t="s">
        <v>20</v>
      </c>
      <c r="J112" s="1" t="s">
        <v>20</v>
      </c>
      <c r="K112" s="1" t="s">
        <v>266</v>
      </c>
      <c r="L112" s="1" t="s">
        <v>266</v>
      </c>
      <c r="M112" s="1" t="s">
        <v>10</v>
      </c>
      <c r="N112" s="4">
        <v>400000</v>
      </c>
      <c r="O112" s="4">
        <v>400000</v>
      </c>
      <c r="P112" s="4">
        <v>400000</v>
      </c>
      <c r="Q112" s="4"/>
      <c r="R112" s="4"/>
    </row>
    <row r="113" spans="1:21" x14ac:dyDescent="0.25">
      <c r="A113" s="2" t="s">
        <v>87</v>
      </c>
      <c r="B113" s="2">
        <v>5512</v>
      </c>
      <c r="C113" s="3">
        <v>5156</v>
      </c>
      <c r="D113" s="1" t="s">
        <v>89</v>
      </c>
      <c r="E113" s="1">
        <v>0</v>
      </c>
      <c r="F113" s="1">
        <v>720</v>
      </c>
      <c r="G113" s="1">
        <v>0</v>
      </c>
      <c r="H113" s="1">
        <v>7</v>
      </c>
      <c r="I113" s="1" t="s">
        <v>20</v>
      </c>
      <c r="J113" s="1" t="s">
        <v>20</v>
      </c>
      <c r="K113" s="1" t="s">
        <v>266</v>
      </c>
      <c r="L113" s="1" t="s">
        <v>266</v>
      </c>
      <c r="M113" s="1" t="s">
        <v>10</v>
      </c>
      <c r="N113" s="4">
        <v>100000</v>
      </c>
      <c r="O113" s="4">
        <v>100000</v>
      </c>
      <c r="P113" s="4">
        <v>100000</v>
      </c>
      <c r="Q113" s="4"/>
      <c r="R113" s="4"/>
    </row>
    <row r="114" spans="1:21" s="135" customFormat="1" x14ac:dyDescent="0.25">
      <c r="A114" s="2" t="s">
        <v>87</v>
      </c>
      <c r="B114" s="2">
        <v>5512</v>
      </c>
      <c r="C114" s="3">
        <v>5156</v>
      </c>
      <c r="D114" s="1" t="s">
        <v>525</v>
      </c>
      <c r="E114" s="1">
        <v>14022</v>
      </c>
      <c r="F114" s="1">
        <v>720</v>
      </c>
      <c r="G114" s="1">
        <v>0</v>
      </c>
      <c r="H114" s="1">
        <v>7</v>
      </c>
      <c r="I114" s="1" t="s">
        <v>20</v>
      </c>
      <c r="J114" s="1" t="s">
        <v>20</v>
      </c>
      <c r="K114" s="1" t="s">
        <v>355</v>
      </c>
      <c r="L114" s="1" t="s">
        <v>332</v>
      </c>
      <c r="M114" s="1" t="s">
        <v>10</v>
      </c>
      <c r="N114" s="4">
        <v>0</v>
      </c>
      <c r="O114" s="4">
        <v>8500</v>
      </c>
      <c r="P114" s="4">
        <v>0</v>
      </c>
      <c r="Q114" s="4"/>
      <c r="R114" s="4"/>
    </row>
    <row r="115" spans="1:21" x14ac:dyDescent="0.25">
      <c r="A115" s="2" t="s">
        <v>87</v>
      </c>
      <c r="B115" s="2">
        <v>5512</v>
      </c>
      <c r="C115" s="3">
        <v>5171</v>
      </c>
      <c r="D115" s="1" t="s">
        <v>90</v>
      </c>
      <c r="E115" s="1">
        <v>0</v>
      </c>
      <c r="F115" s="1">
        <v>720</v>
      </c>
      <c r="G115" s="1">
        <v>0</v>
      </c>
      <c r="H115" s="1">
        <v>7</v>
      </c>
      <c r="I115" s="1" t="s">
        <v>20</v>
      </c>
      <c r="J115" s="1" t="s">
        <v>20</v>
      </c>
      <c r="K115" s="1" t="s">
        <v>266</v>
      </c>
      <c r="L115" s="1" t="s">
        <v>266</v>
      </c>
      <c r="M115" s="1" t="s">
        <v>10</v>
      </c>
      <c r="N115" s="4">
        <v>100000</v>
      </c>
      <c r="O115" s="4">
        <v>100000</v>
      </c>
      <c r="P115" s="4">
        <v>100000</v>
      </c>
      <c r="Q115" s="4"/>
      <c r="R115" s="4"/>
    </row>
    <row r="116" spans="1:21" s="135" customFormat="1" x14ac:dyDescent="0.25">
      <c r="A116" s="2" t="s">
        <v>87</v>
      </c>
      <c r="B116" s="2">
        <v>5512</v>
      </c>
      <c r="C116" s="3">
        <v>5171</v>
      </c>
      <c r="D116" s="1" t="s">
        <v>313</v>
      </c>
      <c r="E116" s="1">
        <v>81</v>
      </c>
      <c r="F116" s="1">
        <v>720</v>
      </c>
      <c r="G116" s="1">
        <v>0</v>
      </c>
      <c r="H116" s="1">
        <v>7</v>
      </c>
      <c r="I116" s="1" t="s">
        <v>20</v>
      </c>
      <c r="J116" s="1" t="s">
        <v>20</v>
      </c>
      <c r="K116" s="1" t="s">
        <v>355</v>
      </c>
      <c r="L116" s="1" t="s">
        <v>332</v>
      </c>
      <c r="M116" s="1" t="s">
        <v>10</v>
      </c>
      <c r="N116" s="4">
        <v>0</v>
      </c>
      <c r="O116" s="4">
        <v>653000</v>
      </c>
      <c r="P116" s="4">
        <v>0</v>
      </c>
      <c r="Q116" s="4"/>
      <c r="R116" s="4"/>
    </row>
    <row r="117" spans="1:21" x14ac:dyDescent="0.25">
      <c r="A117" s="2" t="s">
        <v>87</v>
      </c>
      <c r="B117" s="2">
        <v>5512</v>
      </c>
      <c r="C117" s="3">
        <v>6121</v>
      </c>
      <c r="D117" s="1" t="s">
        <v>91</v>
      </c>
      <c r="E117" s="1">
        <v>0</v>
      </c>
      <c r="F117" s="1">
        <v>720</v>
      </c>
      <c r="G117" s="1">
        <v>0</v>
      </c>
      <c r="H117" s="1">
        <v>7</v>
      </c>
      <c r="I117" s="1" t="s">
        <v>20</v>
      </c>
      <c r="J117" s="1" t="s">
        <v>20</v>
      </c>
      <c r="K117" s="1" t="s">
        <v>266</v>
      </c>
      <c r="L117" s="1" t="s">
        <v>266</v>
      </c>
      <c r="M117" s="1" t="s">
        <v>13</v>
      </c>
      <c r="N117" s="4">
        <v>0</v>
      </c>
      <c r="O117" s="4">
        <v>0</v>
      </c>
      <c r="P117" s="4">
        <v>0</v>
      </c>
      <c r="Q117" s="4"/>
      <c r="R117" s="4"/>
    </row>
    <row r="118" spans="1:21" s="135" customFormat="1" x14ac:dyDescent="0.25">
      <c r="A118" s="2" t="s">
        <v>87</v>
      </c>
      <c r="B118" s="2">
        <v>5512</v>
      </c>
      <c r="C118" s="3">
        <v>5171</v>
      </c>
      <c r="D118" s="1" t="s">
        <v>339</v>
      </c>
      <c r="E118" s="1">
        <v>14004</v>
      </c>
      <c r="F118" s="1">
        <v>720</v>
      </c>
      <c r="G118" s="1">
        <v>0</v>
      </c>
      <c r="H118" s="1">
        <v>7</v>
      </c>
      <c r="I118" s="1" t="s">
        <v>20</v>
      </c>
      <c r="J118" s="1" t="s">
        <v>20</v>
      </c>
      <c r="K118" s="1" t="s">
        <v>355</v>
      </c>
      <c r="L118" s="1" t="s">
        <v>332</v>
      </c>
      <c r="M118" s="1" t="s">
        <v>10</v>
      </c>
      <c r="N118" s="4">
        <v>0</v>
      </c>
      <c r="O118" s="4">
        <v>0</v>
      </c>
      <c r="P118" s="4">
        <v>0</v>
      </c>
      <c r="Q118" s="4"/>
      <c r="R118" s="4"/>
    </row>
    <row r="119" spans="1:21" x14ac:dyDescent="0.25">
      <c r="A119" s="2" t="s">
        <v>93</v>
      </c>
      <c r="B119" s="2">
        <v>6112</v>
      </c>
      <c r="C119" s="3">
        <v>5023</v>
      </c>
      <c r="D119" s="1" t="s">
        <v>92</v>
      </c>
      <c r="E119" s="1">
        <v>0</v>
      </c>
      <c r="F119" s="1">
        <v>910</v>
      </c>
      <c r="G119" s="1">
        <v>0</v>
      </c>
      <c r="H119" s="1">
        <v>9</v>
      </c>
      <c r="I119" s="1" t="s">
        <v>325</v>
      </c>
      <c r="J119" s="1" t="s">
        <v>325</v>
      </c>
      <c r="K119" s="1" t="s">
        <v>266</v>
      </c>
      <c r="L119" s="1" t="s">
        <v>266</v>
      </c>
      <c r="M119" s="1" t="s">
        <v>10</v>
      </c>
      <c r="N119" s="4">
        <v>5840000</v>
      </c>
      <c r="O119" s="4">
        <v>5840000</v>
      </c>
      <c r="P119" s="4">
        <v>5840000</v>
      </c>
      <c r="Q119" s="4">
        <f>SUM(O119:O120)</f>
        <v>7470000</v>
      </c>
      <c r="R119" s="4">
        <f>SUM(P119:P120)</f>
        <v>7470000</v>
      </c>
    </row>
    <row r="120" spans="1:21" x14ac:dyDescent="0.25">
      <c r="A120" s="2" t="s">
        <v>93</v>
      </c>
      <c r="B120" s="2">
        <v>6112</v>
      </c>
      <c r="C120" s="3">
        <v>5031</v>
      </c>
      <c r="D120" s="1" t="s">
        <v>94</v>
      </c>
      <c r="E120" s="1">
        <v>0</v>
      </c>
      <c r="F120" s="1">
        <v>910</v>
      </c>
      <c r="G120" s="1">
        <v>0</v>
      </c>
      <c r="H120" s="1">
        <v>9</v>
      </c>
      <c r="I120" s="1" t="s">
        <v>325</v>
      </c>
      <c r="J120" s="1" t="s">
        <v>325</v>
      </c>
      <c r="K120" s="1" t="s">
        <v>266</v>
      </c>
      <c r="L120" s="1" t="s">
        <v>266</v>
      </c>
      <c r="M120" s="1" t="s">
        <v>10</v>
      </c>
      <c r="N120" s="4">
        <v>1630000</v>
      </c>
      <c r="O120" s="4">
        <v>1630000</v>
      </c>
      <c r="P120" s="4">
        <v>1630000</v>
      </c>
      <c r="Q120" s="4"/>
      <c r="R120" s="4"/>
    </row>
    <row r="121" spans="1:21" s="135" customFormat="1" x14ac:dyDescent="0.25">
      <c r="A121" s="2" t="s">
        <v>529</v>
      </c>
      <c r="B121" s="2">
        <v>6114</v>
      </c>
      <c r="C121" s="3">
        <v>5021</v>
      </c>
      <c r="D121" s="1" t="s">
        <v>97</v>
      </c>
      <c r="E121" s="1">
        <v>0</v>
      </c>
      <c r="F121" s="1">
        <v>910</v>
      </c>
      <c r="G121" s="1">
        <v>0</v>
      </c>
      <c r="H121" s="1">
        <v>9</v>
      </c>
      <c r="I121" s="1" t="s">
        <v>325</v>
      </c>
      <c r="J121" s="1" t="s">
        <v>325</v>
      </c>
      <c r="K121" s="1" t="s">
        <v>355</v>
      </c>
      <c r="L121" s="1" t="s">
        <v>355</v>
      </c>
      <c r="M121" s="1" t="s">
        <v>10</v>
      </c>
      <c r="N121" s="4">
        <v>0</v>
      </c>
      <c r="O121" s="4">
        <v>215000</v>
      </c>
      <c r="P121" s="4">
        <v>0</v>
      </c>
      <c r="Q121" s="4"/>
      <c r="R121" s="4"/>
    </row>
    <row r="122" spans="1:21" x14ac:dyDescent="0.25">
      <c r="A122" s="2" t="s">
        <v>96</v>
      </c>
      <c r="B122" s="2">
        <v>6171</v>
      </c>
      <c r="C122" s="3">
        <v>5011</v>
      </c>
      <c r="D122" s="1" t="s">
        <v>95</v>
      </c>
      <c r="E122" s="1">
        <v>0</v>
      </c>
      <c r="F122" s="1">
        <v>910</v>
      </c>
      <c r="G122" s="1">
        <v>0</v>
      </c>
      <c r="H122" s="1">
        <v>9</v>
      </c>
      <c r="I122" s="1" t="s">
        <v>325</v>
      </c>
      <c r="J122" s="1" t="s">
        <v>325</v>
      </c>
      <c r="K122" s="1" t="s">
        <v>266</v>
      </c>
      <c r="L122" s="1" t="s">
        <v>266</v>
      </c>
      <c r="M122" s="1" t="s">
        <v>10</v>
      </c>
      <c r="N122" s="4">
        <v>34500000</v>
      </c>
      <c r="O122" s="4">
        <v>28702600</v>
      </c>
      <c r="P122" s="4">
        <v>28702600</v>
      </c>
      <c r="Q122" s="4">
        <f>SUM(O122:O151)</f>
        <v>74812100</v>
      </c>
      <c r="R122" s="4">
        <f>SUM(P122:P151)</f>
        <v>72278800</v>
      </c>
      <c r="S122" s="137">
        <f>SUM(P122:P146)-P145</f>
        <v>53938800</v>
      </c>
      <c r="U122" s="137">
        <f>Q122+Q152+Q158</f>
        <v>80550100</v>
      </c>
    </row>
    <row r="123" spans="1:21" s="135" customFormat="1" x14ac:dyDescent="0.25">
      <c r="A123" s="2" t="s">
        <v>96</v>
      </c>
      <c r="B123" s="2">
        <v>6171</v>
      </c>
      <c r="C123" s="3">
        <v>5011</v>
      </c>
      <c r="D123" s="1" t="s">
        <v>95</v>
      </c>
      <c r="E123" s="1">
        <v>90</v>
      </c>
      <c r="F123" s="1">
        <v>910</v>
      </c>
      <c r="G123" s="1">
        <v>0</v>
      </c>
      <c r="H123" s="1">
        <v>9</v>
      </c>
      <c r="I123" s="1" t="s">
        <v>325</v>
      </c>
      <c r="J123" s="1" t="s">
        <v>325</v>
      </c>
      <c r="K123" s="1" t="s">
        <v>355</v>
      </c>
      <c r="L123" s="1" t="s">
        <v>266</v>
      </c>
      <c r="M123" s="1" t="s">
        <v>10</v>
      </c>
      <c r="N123" s="4">
        <v>0</v>
      </c>
      <c r="O123" s="4">
        <v>5797400</v>
      </c>
      <c r="P123" s="4">
        <v>5797400</v>
      </c>
      <c r="Q123" s="4"/>
      <c r="R123" s="4"/>
      <c r="S123" s="137"/>
      <c r="U123" s="137"/>
    </row>
    <row r="124" spans="1:21" s="135" customFormat="1" x14ac:dyDescent="0.25">
      <c r="A124" s="2" t="s">
        <v>96</v>
      </c>
      <c r="B124" s="2">
        <v>6171</v>
      </c>
      <c r="C124" s="3">
        <v>5011</v>
      </c>
      <c r="D124" s="1" t="s">
        <v>302</v>
      </c>
      <c r="E124" s="1">
        <v>13024</v>
      </c>
      <c r="F124" s="1">
        <v>910</v>
      </c>
      <c r="G124" s="1">
        <v>0</v>
      </c>
      <c r="H124" s="1">
        <v>9</v>
      </c>
      <c r="I124" s="1" t="s">
        <v>325</v>
      </c>
      <c r="J124" s="1" t="s">
        <v>325</v>
      </c>
      <c r="K124" s="1" t="s">
        <v>355</v>
      </c>
      <c r="L124" s="1" t="s">
        <v>332</v>
      </c>
      <c r="M124" s="1" t="s">
        <v>10</v>
      </c>
      <c r="N124" s="4">
        <v>0</v>
      </c>
      <c r="O124" s="4">
        <v>2454900</v>
      </c>
      <c r="P124" s="4">
        <v>0</v>
      </c>
      <c r="Q124" s="4"/>
      <c r="R124" s="4"/>
    </row>
    <row r="125" spans="1:21" x14ac:dyDescent="0.25">
      <c r="A125" s="2" t="s">
        <v>96</v>
      </c>
      <c r="B125" s="2">
        <v>6171</v>
      </c>
      <c r="C125" s="3">
        <v>5021</v>
      </c>
      <c r="D125" s="1" t="s">
        <v>97</v>
      </c>
      <c r="E125" s="1">
        <v>0</v>
      </c>
      <c r="F125" s="1">
        <v>910</v>
      </c>
      <c r="G125" s="1">
        <v>0</v>
      </c>
      <c r="H125" s="1">
        <v>9</v>
      </c>
      <c r="I125" s="1" t="s">
        <v>325</v>
      </c>
      <c r="J125" s="1" t="s">
        <v>325</v>
      </c>
      <c r="K125" s="1" t="s">
        <v>266</v>
      </c>
      <c r="L125" s="1" t="s">
        <v>266</v>
      </c>
      <c r="M125" s="1" t="s">
        <v>10</v>
      </c>
      <c r="N125" s="4">
        <v>1398000</v>
      </c>
      <c r="O125" s="4">
        <v>1398000</v>
      </c>
      <c r="P125" s="4">
        <v>1398000</v>
      </c>
      <c r="Q125" s="4"/>
      <c r="R125" s="4"/>
    </row>
    <row r="126" spans="1:21" x14ac:dyDescent="0.25">
      <c r="A126" s="2" t="s">
        <v>96</v>
      </c>
      <c r="B126" s="2">
        <v>6171</v>
      </c>
      <c r="C126" s="3">
        <v>5031</v>
      </c>
      <c r="D126" s="1" t="s">
        <v>98</v>
      </c>
      <c r="E126" s="1">
        <v>0</v>
      </c>
      <c r="F126" s="1">
        <v>910</v>
      </c>
      <c r="G126" s="1">
        <v>0</v>
      </c>
      <c r="H126" s="1">
        <v>9</v>
      </c>
      <c r="I126" s="1" t="s">
        <v>325</v>
      </c>
      <c r="J126" s="1" t="s">
        <v>325</v>
      </c>
      <c r="K126" s="1" t="s">
        <v>266</v>
      </c>
      <c r="L126" s="1" t="s">
        <v>266</v>
      </c>
      <c r="M126" s="1" t="s">
        <v>10</v>
      </c>
      <c r="N126" s="4">
        <v>8751000</v>
      </c>
      <c r="O126" s="4">
        <v>8751000</v>
      </c>
      <c r="P126" s="4">
        <v>8751000</v>
      </c>
      <c r="Q126" s="4"/>
      <c r="R126" s="4"/>
    </row>
    <row r="127" spans="1:21" x14ac:dyDescent="0.25">
      <c r="A127" s="2" t="s">
        <v>96</v>
      </c>
      <c r="B127" s="2">
        <v>6171</v>
      </c>
      <c r="C127" s="3">
        <v>5032</v>
      </c>
      <c r="D127" s="1" t="s">
        <v>99</v>
      </c>
      <c r="E127" s="1">
        <v>0</v>
      </c>
      <c r="F127" s="1">
        <v>910</v>
      </c>
      <c r="G127" s="1">
        <v>0</v>
      </c>
      <c r="H127" s="1">
        <v>9</v>
      </c>
      <c r="I127" s="1" t="s">
        <v>325</v>
      </c>
      <c r="J127" s="1" t="s">
        <v>325</v>
      </c>
      <c r="K127" s="1" t="s">
        <v>266</v>
      </c>
      <c r="L127" s="1" t="s">
        <v>266</v>
      </c>
      <c r="M127" s="1" t="s">
        <v>10</v>
      </c>
      <c r="N127" s="4">
        <v>3118000</v>
      </c>
      <c r="O127" s="4">
        <v>3118000</v>
      </c>
      <c r="P127" s="4">
        <v>3118000</v>
      </c>
      <c r="Q127" s="4"/>
      <c r="R127" s="4"/>
    </row>
    <row r="128" spans="1:21" x14ac:dyDescent="0.25">
      <c r="A128" s="2" t="s">
        <v>96</v>
      </c>
      <c r="B128" s="2">
        <v>6171</v>
      </c>
      <c r="C128" s="3">
        <v>5424</v>
      </c>
      <c r="D128" s="1" t="s">
        <v>100</v>
      </c>
      <c r="E128" s="1">
        <v>0</v>
      </c>
      <c r="F128" s="1">
        <v>910</v>
      </c>
      <c r="G128" s="1">
        <v>0</v>
      </c>
      <c r="H128" s="1">
        <v>9</v>
      </c>
      <c r="I128" s="1" t="s">
        <v>325</v>
      </c>
      <c r="J128" s="1" t="s">
        <v>325</v>
      </c>
      <c r="K128" s="1" t="s">
        <v>266</v>
      </c>
      <c r="L128" s="1" t="s">
        <v>266</v>
      </c>
      <c r="M128" s="1" t="s">
        <v>10</v>
      </c>
      <c r="N128" s="4">
        <v>230000</v>
      </c>
      <c r="O128" s="4">
        <v>230000</v>
      </c>
      <c r="P128" s="4">
        <v>230000</v>
      </c>
      <c r="Q128" s="4"/>
      <c r="R128" s="4"/>
    </row>
    <row r="129" spans="1:20" x14ac:dyDescent="0.25">
      <c r="A129" s="2" t="s">
        <v>96</v>
      </c>
      <c r="B129" s="2">
        <v>6171</v>
      </c>
      <c r="C129" s="3">
        <v>5038</v>
      </c>
      <c r="D129" s="1" t="s">
        <v>101</v>
      </c>
      <c r="E129" s="1">
        <v>0</v>
      </c>
      <c r="F129" s="1">
        <v>910</v>
      </c>
      <c r="G129" s="1">
        <v>0</v>
      </c>
      <c r="H129" s="1">
        <v>9</v>
      </c>
      <c r="I129" s="1" t="s">
        <v>325</v>
      </c>
      <c r="J129" s="1" t="s">
        <v>325</v>
      </c>
      <c r="K129" s="1" t="s">
        <v>266</v>
      </c>
      <c r="L129" s="1" t="s">
        <v>266</v>
      </c>
      <c r="M129" s="1" t="s">
        <v>10</v>
      </c>
      <c r="N129" s="4">
        <v>178000</v>
      </c>
      <c r="O129" s="4">
        <v>178000</v>
      </c>
      <c r="P129" s="4">
        <v>178000</v>
      </c>
      <c r="Q129" s="4"/>
      <c r="R129" s="4"/>
    </row>
    <row r="130" spans="1:20" x14ac:dyDescent="0.25">
      <c r="A130" s="2" t="s">
        <v>96</v>
      </c>
      <c r="B130" s="2">
        <v>6171</v>
      </c>
      <c r="C130" s="3">
        <v>5136</v>
      </c>
      <c r="D130" s="1" t="s">
        <v>102</v>
      </c>
      <c r="E130" s="1">
        <v>0</v>
      </c>
      <c r="F130" s="1">
        <v>910</v>
      </c>
      <c r="G130" s="1">
        <v>0</v>
      </c>
      <c r="H130" s="1">
        <v>9</v>
      </c>
      <c r="I130" s="1" t="s">
        <v>325</v>
      </c>
      <c r="J130" s="1" t="s">
        <v>325</v>
      </c>
      <c r="K130" s="1" t="s">
        <v>266</v>
      </c>
      <c r="L130" s="1" t="s">
        <v>266</v>
      </c>
      <c r="M130" s="1" t="s">
        <v>10</v>
      </c>
      <c r="N130" s="4">
        <v>40000</v>
      </c>
      <c r="O130" s="4">
        <v>40000</v>
      </c>
      <c r="P130" s="4">
        <v>40000</v>
      </c>
      <c r="Q130" s="4"/>
      <c r="R130" s="4"/>
      <c r="T130" s="175"/>
    </row>
    <row r="131" spans="1:20" x14ac:dyDescent="0.25">
      <c r="A131" s="2" t="s">
        <v>96</v>
      </c>
      <c r="B131" s="2">
        <v>6171</v>
      </c>
      <c r="C131" s="3">
        <v>5137</v>
      </c>
      <c r="D131" s="1" t="s">
        <v>103</v>
      </c>
      <c r="E131" s="1">
        <v>0</v>
      </c>
      <c r="F131" s="1">
        <v>910</v>
      </c>
      <c r="G131" s="1">
        <v>0</v>
      </c>
      <c r="H131" s="1">
        <v>9</v>
      </c>
      <c r="I131" s="1" t="s">
        <v>325</v>
      </c>
      <c r="J131" s="1" t="s">
        <v>325</v>
      </c>
      <c r="K131" s="1" t="s">
        <v>266</v>
      </c>
      <c r="L131" s="1" t="s">
        <v>266</v>
      </c>
      <c r="M131" s="1" t="s">
        <v>10</v>
      </c>
      <c r="N131" s="4">
        <v>500000</v>
      </c>
      <c r="O131" s="4">
        <v>500000</v>
      </c>
      <c r="P131" s="4">
        <v>500000</v>
      </c>
      <c r="Q131" s="4"/>
      <c r="R131" s="4"/>
      <c r="T131" s="176"/>
    </row>
    <row r="132" spans="1:20" x14ac:dyDescent="0.25">
      <c r="A132" s="2" t="s">
        <v>96</v>
      </c>
      <c r="B132" s="2">
        <v>6171</v>
      </c>
      <c r="C132" s="3">
        <v>5139</v>
      </c>
      <c r="D132" s="1" t="s">
        <v>104</v>
      </c>
      <c r="E132" s="1">
        <v>0</v>
      </c>
      <c r="F132" s="1">
        <v>910</v>
      </c>
      <c r="G132" s="1">
        <v>0</v>
      </c>
      <c r="H132" s="1">
        <v>9</v>
      </c>
      <c r="I132" s="1" t="s">
        <v>325</v>
      </c>
      <c r="J132" s="1" t="s">
        <v>325</v>
      </c>
      <c r="K132" s="1" t="s">
        <v>266</v>
      </c>
      <c r="L132" s="1" t="s">
        <v>266</v>
      </c>
      <c r="M132" s="1" t="s">
        <v>10</v>
      </c>
      <c r="N132" s="4">
        <v>600000</v>
      </c>
      <c r="O132" s="4">
        <v>600000</v>
      </c>
      <c r="P132" s="4">
        <v>600000</v>
      </c>
      <c r="Q132" s="4"/>
      <c r="R132" s="4"/>
      <c r="T132" s="175"/>
    </row>
    <row r="133" spans="1:20" x14ac:dyDescent="0.25">
      <c r="A133" s="2" t="s">
        <v>96</v>
      </c>
      <c r="B133" s="2">
        <v>6171</v>
      </c>
      <c r="C133" s="3">
        <v>5156</v>
      </c>
      <c r="D133" s="1" t="s">
        <v>89</v>
      </c>
      <c r="E133" s="1">
        <v>0</v>
      </c>
      <c r="F133" s="1">
        <v>910</v>
      </c>
      <c r="G133" s="1">
        <v>0</v>
      </c>
      <c r="H133" s="1">
        <v>9</v>
      </c>
      <c r="I133" s="1" t="s">
        <v>325</v>
      </c>
      <c r="J133" s="1" t="s">
        <v>325</v>
      </c>
      <c r="K133" s="1" t="s">
        <v>266</v>
      </c>
      <c r="L133" s="1" t="s">
        <v>266</v>
      </c>
      <c r="M133" s="1" t="s">
        <v>10</v>
      </c>
      <c r="N133" s="4">
        <v>100000</v>
      </c>
      <c r="O133" s="4">
        <v>100000</v>
      </c>
      <c r="P133" s="4">
        <v>100000</v>
      </c>
      <c r="Q133" s="4"/>
      <c r="R133" s="4"/>
      <c r="T133" s="176"/>
    </row>
    <row r="134" spans="1:20" x14ac:dyDescent="0.25">
      <c r="A134" s="2" t="s">
        <v>96</v>
      </c>
      <c r="B134" s="2">
        <v>6171</v>
      </c>
      <c r="C134" s="3">
        <v>5161</v>
      </c>
      <c r="D134" s="1" t="s">
        <v>105</v>
      </c>
      <c r="E134" s="1">
        <v>0</v>
      </c>
      <c r="F134" s="1">
        <v>910</v>
      </c>
      <c r="G134" s="1">
        <v>0</v>
      </c>
      <c r="H134" s="1">
        <v>9</v>
      </c>
      <c r="I134" s="1" t="s">
        <v>325</v>
      </c>
      <c r="J134" s="1" t="s">
        <v>325</v>
      </c>
      <c r="K134" s="1" t="s">
        <v>266</v>
      </c>
      <c r="L134" s="1" t="s">
        <v>266</v>
      </c>
      <c r="M134" s="1" t="s">
        <v>10</v>
      </c>
      <c r="N134" s="4">
        <v>200000</v>
      </c>
      <c r="O134" s="4">
        <v>200000</v>
      </c>
      <c r="P134" s="4">
        <v>200000</v>
      </c>
      <c r="Q134" s="4"/>
      <c r="R134" s="4"/>
      <c r="T134" s="175"/>
    </row>
    <row r="135" spans="1:20" x14ac:dyDescent="0.25">
      <c r="A135" s="2" t="s">
        <v>96</v>
      </c>
      <c r="B135" s="2">
        <v>6171</v>
      </c>
      <c r="C135" s="3">
        <v>5162</v>
      </c>
      <c r="D135" s="1" t="s">
        <v>106</v>
      </c>
      <c r="E135" s="1">
        <v>0</v>
      </c>
      <c r="F135" s="1">
        <v>910</v>
      </c>
      <c r="G135" s="1">
        <v>0</v>
      </c>
      <c r="H135" s="1">
        <v>9</v>
      </c>
      <c r="I135" s="1" t="s">
        <v>325</v>
      </c>
      <c r="J135" s="1" t="s">
        <v>325</v>
      </c>
      <c r="K135" s="1" t="s">
        <v>266</v>
      </c>
      <c r="L135" s="1" t="s">
        <v>266</v>
      </c>
      <c r="M135" s="1" t="s">
        <v>10</v>
      </c>
      <c r="N135" s="4">
        <v>550000</v>
      </c>
      <c r="O135" s="4">
        <v>550000</v>
      </c>
      <c r="P135" s="4">
        <v>550000</v>
      </c>
      <c r="Q135" s="4"/>
      <c r="R135" s="4"/>
      <c r="T135" s="176"/>
    </row>
    <row r="136" spans="1:20" x14ac:dyDescent="0.25">
      <c r="A136" s="2" t="s">
        <v>96</v>
      </c>
      <c r="B136" s="2">
        <v>6171</v>
      </c>
      <c r="C136" s="3">
        <v>5164</v>
      </c>
      <c r="D136" s="1" t="s">
        <v>107</v>
      </c>
      <c r="E136" s="1">
        <v>0</v>
      </c>
      <c r="F136" s="1">
        <v>910</v>
      </c>
      <c r="G136" s="1">
        <v>0</v>
      </c>
      <c r="H136" s="1">
        <v>9</v>
      </c>
      <c r="I136" s="1" t="s">
        <v>325</v>
      </c>
      <c r="J136" s="1" t="s">
        <v>325</v>
      </c>
      <c r="K136" s="1" t="s">
        <v>266</v>
      </c>
      <c r="L136" s="1" t="s">
        <v>266</v>
      </c>
      <c r="M136" s="1" t="s">
        <v>10</v>
      </c>
      <c r="N136" s="12">
        <v>160000</v>
      </c>
      <c r="O136" s="12">
        <v>160000</v>
      </c>
      <c r="P136" s="12">
        <v>160000</v>
      </c>
      <c r="Q136" s="12"/>
      <c r="R136" s="12"/>
      <c r="T136" s="177"/>
    </row>
    <row r="137" spans="1:20" x14ac:dyDescent="0.25">
      <c r="A137" s="2" t="s">
        <v>96</v>
      </c>
      <c r="B137" s="2">
        <v>6171</v>
      </c>
      <c r="C137" s="3">
        <v>5166</v>
      </c>
      <c r="D137" s="1" t="s">
        <v>108</v>
      </c>
      <c r="E137" s="1">
        <v>0</v>
      </c>
      <c r="F137" s="1">
        <v>910</v>
      </c>
      <c r="G137" s="1">
        <v>0</v>
      </c>
      <c r="H137" s="1">
        <v>9</v>
      </c>
      <c r="I137" s="1" t="s">
        <v>325</v>
      </c>
      <c r="J137" s="1" t="s">
        <v>325</v>
      </c>
      <c r="K137" s="1" t="s">
        <v>266</v>
      </c>
      <c r="L137" s="1" t="s">
        <v>266</v>
      </c>
      <c r="M137" s="1" t="s">
        <v>10</v>
      </c>
      <c r="N137" s="4">
        <v>550000</v>
      </c>
      <c r="O137" s="4">
        <v>550000</v>
      </c>
      <c r="P137" s="4">
        <v>550000</v>
      </c>
      <c r="Q137" s="4"/>
      <c r="R137" s="4"/>
      <c r="T137" s="176"/>
    </row>
    <row r="138" spans="1:20" x14ac:dyDescent="0.25">
      <c r="A138" s="2" t="s">
        <v>96</v>
      </c>
      <c r="B138" s="2">
        <v>6171</v>
      </c>
      <c r="C138" s="3">
        <v>5167</v>
      </c>
      <c r="D138" s="1" t="s">
        <v>109</v>
      </c>
      <c r="E138" s="1">
        <v>0</v>
      </c>
      <c r="F138" s="1">
        <v>910</v>
      </c>
      <c r="G138" s="1">
        <v>0</v>
      </c>
      <c r="H138" s="1">
        <v>9</v>
      </c>
      <c r="I138" s="1" t="s">
        <v>325</v>
      </c>
      <c r="J138" s="1" t="s">
        <v>325</v>
      </c>
      <c r="K138" s="1" t="s">
        <v>266</v>
      </c>
      <c r="L138" s="1" t="s">
        <v>266</v>
      </c>
      <c r="M138" s="1" t="s">
        <v>10</v>
      </c>
      <c r="N138" s="4">
        <v>400000</v>
      </c>
      <c r="O138" s="4">
        <v>400000</v>
      </c>
      <c r="P138" s="4">
        <v>400000</v>
      </c>
      <c r="Q138" s="4"/>
      <c r="R138" s="4"/>
      <c r="T138" s="175"/>
    </row>
    <row r="139" spans="1:20" s="135" customFormat="1" x14ac:dyDescent="0.25">
      <c r="A139" s="2" t="s">
        <v>96</v>
      </c>
      <c r="B139" s="2">
        <v>6171</v>
      </c>
      <c r="C139" s="3">
        <v>5167</v>
      </c>
      <c r="D139" s="1" t="s">
        <v>109</v>
      </c>
      <c r="E139" s="1">
        <v>0</v>
      </c>
      <c r="F139" s="1">
        <v>910</v>
      </c>
      <c r="G139" s="1">
        <v>0</v>
      </c>
      <c r="H139" s="1">
        <v>9</v>
      </c>
      <c r="I139" s="1" t="s">
        <v>325</v>
      </c>
      <c r="J139" s="1" t="s">
        <v>325</v>
      </c>
      <c r="K139" s="1" t="s">
        <v>266</v>
      </c>
      <c r="L139" s="1" t="s">
        <v>266</v>
      </c>
      <c r="M139" s="1" t="s">
        <v>10</v>
      </c>
      <c r="N139" s="4">
        <v>0</v>
      </c>
      <c r="O139" s="4">
        <v>83800</v>
      </c>
      <c r="P139" s="4">
        <v>83800</v>
      </c>
      <c r="Q139" s="4"/>
      <c r="R139" s="4"/>
      <c r="T139" s="175"/>
    </row>
    <row r="140" spans="1:20" s="135" customFormat="1" x14ac:dyDescent="0.25">
      <c r="A140" s="2" t="s">
        <v>96</v>
      </c>
      <c r="B140" s="2">
        <v>6171</v>
      </c>
      <c r="C140" s="3">
        <v>5167</v>
      </c>
      <c r="D140" s="1" t="s">
        <v>295</v>
      </c>
      <c r="E140" s="1">
        <v>0</v>
      </c>
      <c r="F140" s="1">
        <v>910</v>
      </c>
      <c r="G140" s="1">
        <v>0</v>
      </c>
      <c r="H140" s="1">
        <v>9</v>
      </c>
      <c r="I140" s="1" t="s">
        <v>325</v>
      </c>
      <c r="J140" s="1" t="s">
        <v>325</v>
      </c>
      <c r="K140" s="1" t="s">
        <v>355</v>
      </c>
      <c r="L140" s="1" t="s">
        <v>332</v>
      </c>
      <c r="M140" s="1" t="s">
        <v>10</v>
      </c>
      <c r="N140" s="4">
        <v>0</v>
      </c>
      <c r="O140" s="4">
        <v>78400</v>
      </c>
      <c r="P140" s="4">
        <v>0</v>
      </c>
      <c r="Q140" s="4"/>
      <c r="R140" s="4"/>
      <c r="T140" s="176"/>
    </row>
    <row r="141" spans="1:20" x14ac:dyDescent="0.25">
      <c r="A141" s="2" t="s">
        <v>96</v>
      </c>
      <c r="B141" s="2">
        <v>6171</v>
      </c>
      <c r="C141" s="3">
        <v>5169</v>
      </c>
      <c r="D141" s="1" t="s">
        <v>110</v>
      </c>
      <c r="E141" s="1">
        <v>0</v>
      </c>
      <c r="F141" s="1">
        <v>910</v>
      </c>
      <c r="G141" s="1">
        <v>0</v>
      </c>
      <c r="H141" s="1">
        <v>9</v>
      </c>
      <c r="I141" s="1" t="s">
        <v>325</v>
      </c>
      <c r="J141" s="1" t="s">
        <v>325</v>
      </c>
      <c r="K141" s="1" t="s">
        <v>266</v>
      </c>
      <c r="L141" s="1" t="s">
        <v>266</v>
      </c>
      <c r="M141" s="1" t="s">
        <v>10</v>
      </c>
      <c r="N141" s="4">
        <v>1000000</v>
      </c>
      <c r="O141" s="4">
        <v>1000000</v>
      </c>
      <c r="P141" s="4">
        <v>1000000</v>
      </c>
      <c r="Q141" s="4"/>
      <c r="R141" s="4"/>
      <c r="T141" s="175"/>
    </row>
    <row r="142" spans="1:20" x14ac:dyDescent="0.25">
      <c r="A142" s="2" t="s">
        <v>96</v>
      </c>
      <c r="B142" s="2">
        <v>6171</v>
      </c>
      <c r="C142" s="3">
        <v>5171</v>
      </c>
      <c r="D142" s="1" t="s">
        <v>111</v>
      </c>
      <c r="E142" s="1">
        <v>0</v>
      </c>
      <c r="F142" s="1">
        <v>910</v>
      </c>
      <c r="G142" s="1">
        <v>0</v>
      </c>
      <c r="H142" s="1">
        <v>9</v>
      </c>
      <c r="I142" s="1" t="s">
        <v>325</v>
      </c>
      <c r="J142" s="1" t="s">
        <v>325</v>
      </c>
      <c r="K142" s="1" t="s">
        <v>266</v>
      </c>
      <c r="L142" s="1" t="s">
        <v>266</v>
      </c>
      <c r="M142" s="1" t="s">
        <v>10</v>
      </c>
      <c r="N142" s="4">
        <v>100000</v>
      </c>
      <c r="O142" s="4">
        <v>100000</v>
      </c>
      <c r="P142" s="4">
        <v>100000</v>
      </c>
      <c r="Q142" s="4"/>
      <c r="R142" s="4"/>
      <c r="T142" s="176"/>
    </row>
    <row r="143" spans="1:20" x14ac:dyDescent="0.25">
      <c r="A143" s="2" t="s">
        <v>96</v>
      </c>
      <c r="B143" s="2">
        <v>6171</v>
      </c>
      <c r="C143" s="3">
        <v>5172</v>
      </c>
      <c r="D143" s="1" t="s">
        <v>112</v>
      </c>
      <c r="E143" s="1">
        <v>0</v>
      </c>
      <c r="F143" s="1">
        <v>910</v>
      </c>
      <c r="G143" s="1">
        <v>0</v>
      </c>
      <c r="H143" s="1">
        <v>9</v>
      </c>
      <c r="I143" s="1" t="s">
        <v>325</v>
      </c>
      <c r="J143" s="1" t="s">
        <v>325</v>
      </c>
      <c r="K143" s="1" t="s">
        <v>266</v>
      </c>
      <c r="L143" s="1" t="s">
        <v>266</v>
      </c>
      <c r="M143" s="1" t="s">
        <v>10</v>
      </c>
      <c r="N143" s="4">
        <v>1400000</v>
      </c>
      <c r="O143" s="4">
        <v>1400000</v>
      </c>
      <c r="P143" s="4">
        <v>1400000</v>
      </c>
      <c r="Q143" s="4"/>
      <c r="R143" s="4"/>
      <c r="T143" s="175"/>
    </row>
    <row r="144" spans="1:20" x14ac:dyDescent="0.25">
      <c r="A144" s="2" t="s">
        <v>96</v>
      </c>
      <c r="B144" s="2">
        <v>6171</v>
      </c>
      <c r="C144" s="3">
        <v>5173</v>
      </c>
      <c r="D144" s="1" t="s">
        <v>113</v>
      </c>
      <c r="E144" s="1">
        <v>0</v>
      </c>
      <c r="F144" s="1">
        <v>910</v>
      </c>
      <c r="G144" s="1">
        <v>0</v>
      </c>
      <c r="H144" s="1">
        <v>9</v>
      </c>
      <c r="I144" s="1" t="s">
        <v>325</v>
      </c>
      <c r="J144" s="1" t="s">
        <v>325</v>
      </c>
      <c r="K144" s="1" t="s">
        <v>266</v>
      </c>
      <c r="L144" s="1" t="s">
        <v>266</v>
      </c>
      <c r="M144" s="1" t="s">
        <v>10</v>
      </c>
      <c r="N144" s="4">
        <v>30000</v>
      </c>
      <c r="O144" s="4">
        <v>30000</v>
      </c>
      <c r="P144" s="4">
        <v>30000</v>
      </c>
      <c r="Q144" s="4"/>
      <c r="R144" s="4"/>
      <c r="T144" s="176"/>
    </row>
    <row r="145" spans="1:20" x14ac:dyDescent="0.25">
      <c r="A145" s="2" t="s">
        <v>96</v>
      </c>
      <c r="B145" s="2">
        <v>6171</v>
      </c>
      <c r="C145" s="3">
        <v>5499</v>
      </c>
      <c r="D145" s="1" t="s">
        <v>114</v>
      </c>
      <c r="E145" s="1">
        <v>0</v>
      </c>
      <c r="F145" s="1">
        <v>910</v>
      </c>
      <c r="G145" s="1">
        <v>0</v>
      </c>
      <c r="H145" s="1">
        <v>9</v>
      </c>
      <c r="I145" s="1" t="s">
        <v>325</v>
      </c>
      <c r="J145" s="1" t="s">
        <v>325</v>
      </c>
      <c r="K145" s="1" t="s">
        <v>270</v>
      </c>
      <c r="L145" s="1" t="s">
        <v>266</v>
      </c>
      <c r="M145" s="1" t="s">
        <v>10</v>
      </c>
      <c r="N145" s="4">
        <v>3530000</v>
      </c>
      <c r="O145" s="4">
        <v>3530000</v>
      </c>
      <c r="P145" s="4">
        <v>3530000</v>
      </c>
      <c r="Q145" s="4"/>
      <c r="R145" s="4"/>
      <c r="T145" s="175"/>
    </row>
    <row r="146" spans="1:20" x14ac:dyDescent="0.25">
      <c r="A146" s="2" t="s">
        <v>96</v>
      </c>
      <c r="B146" s="2">
        <v>6171</v>
      </c>
      <c r="C146" s="3">
        <v>5199</v>
      </c>
      <c r="D146" s="1" t="s">
        <v>115</v>
      </c>
      <c r="E146" s="1">
        <v>0</v>
      </c>
      <c r="F146" s="1">
        <v>910</v>
      </c>
      <c r="G146" s="1">
        <v>0</v>
      </c>
      <c r="H146" s="1">
        <v>9</v>
      </c>
      <c r="I146" s="1" t="s">
        <v>325</v>
      </c>
      <c r="J146" s="1" t="s">
        <v>325</v>
      </c>
      <c r="K146" s="1" t="s">
        <v>266</v>
      </c>
      <c r="L146" s="1" t="s">
        <v>266</v>
      </c>
      <c r="M146" s="1" t="s">
        <v>10</v>
      </c>
      <c r="N146" s="4">
        <v>50000</v>
      </c>
      <c r="O146" s="4">
        <v>50000</v>
      </c>
      <c r="P146" s="4">
        <v>50000</v>
      </c>
      <c r="Q146" s="4"/>
      <c r="R146" s="4"/>
      <c r="T146" s="176"/>
    </row>
    <row r="147" spans="1:20" s="135" customFormat="1" x14ac:dyDescent="0.25">
      <c r="A147" s="2" t="s">
        <v>96</v>
      </c>
      <c r="B147" s="2">
        <v>6171</v>
      </c>
      <c r="C147" s="3">
        <v>6111</v>
      </c>
      <c r="D147" s="1" t="s">
        <v>330</v>
      </c>
      <c r="E147" s="1">
        <v>0</v>
      </c>
      <c r="F147" s="1">
        <v>910</v>
      </c>
      <c r="G147" s="1">
        <v>0</v>
      </c>
      <c r="H147" s="1">
        <v>9</v>
      </c>
      <c r="I147" s="1" t="s">
        <v>325</v>
      </c>
      <c r="J147" s="1" t="s">
        <v>325</v>
      </c>
      <c r="K147" s="1" t="s">
        <v>266</v>
      </c>
      <c r="L147" s="1" t="s">
        <v>266</v>
      </c>
      <c r="M147" s="1" t="s">
        <v>13</v>
      </c>
      <c r="N147" s="4">
        <v>750000</v>
      </c>
      <c r="O147" s="4">
        <v>750000</v>
      </c>
      <c r="P147" s="4">
        <v>750000</v>
      </c>
      <c r="Q147" s="4"/>
      <c r="R147" s="4"/>
      <c r="T147" s="176"/>
    </row>
    <row r="148" spans="1:20" s="135" customFormat="1" x14ac:dyDescent="0.25">
      <c r="A148" s="2" t="s">
        <v>96</v>
      </c>
      <c r="B148" s="2">
        <v>6171</v>
      </c>
      <c r="C148" s="3">
        <v>6122</v>
      </c>
      <c r="D148" s="1" t="s">
        <v>347</v>
      </c>
      <c r="E148" s="1">
        <v>0</v>
      </c>
      <c r="F148" s="1">
        <v>910</v>
      </c>
      <c r="G148" s="1">
        <v>0</v>
      </c>
      <c r="H148" s="1">
        <v>9</v>
      </c>
      <c r="I148" s="1" t="s">
        <v>325</v>
      </c>
      <c r="J148" s="1" t="s">
        <v>325</v>
      </c>
      <c r="K148" s="1" t="s">
        <v>266</v>
      </c>
      <c r="L148" s="1" t="s">
        <v>266</v>
      </c>
      <c r="M148" s="1" t="s">
        <v>13</v>
      </c>
      <c r="N148" s="4">
        <v>0</v>
      </c>
      <c r="O148" s="4">
        <v>0</v>
      </c>
      <c r="P148" s="4">
        <v>0</v>
      </c>
      <c r="Q148" s="4"/>
      <c r="R148" s="4"/>
      <c r="T148" s="176"/>
    </row>
    <row r="149" spans="1:20" x14ac:dyDescent="0.25">
      <c r="A149" s="2" t="s">
        <v>96</v>
      </c>
      <c r="B149" s="2">
        <v>6171</v>
      </c>
      <c r="C149" s="3">
        <v>6125</v>
      </c>
      <c r="D149" s="1" t="s">
        <v>331</v>
      </c>
      <c r="E149" s="1">
        <v>0</v>
      </c>
      <c r="F149" s="1">
        <v>910</v>
      </c>
      <c r="G149" s="1">
        <v>0</v>
      </c>
      <c r="H149" s="1">
        <v>9</v>
      </c>
      <c r="I149" s="1" t="s">
        <v>325</v>
      </c>
      <c r="J149" s="1" t="s">
        <v>325</v>
      </c>
      <c r="K149" s="1" t="s">
        <v>333</v>
      </c>
      <c r="L149" s="1" t="s">
        <v>332</v>
      </c>
      <c r="M149" s="1" t="s">
        <v>13</v>
      </c>
      <c r="N149" s="4">
        <v>13400000</v>
      </c>
      <c r="O149" s="4">
        <v>13400000</v>
      </c>
      <c r="P149" s="4">
        <v>13400000</v>
      </c>
      <c r="Q149" s="4"/>
      <c r="R149" s="4"/>
      <c r="T149" s="175"/>
    </row>
    <row r="150" spans="1:20" x14ac:dyDescent="0.25">
      <c r="A150" s="2" t="s">
        <v>96</v>
      </c>
      <c r="B150" s="2">
        <v>6171</v>
      </c>
      <c r="C150" s="3">
        <v>6121</v>
      </c>
      <c r="D150" s="1" t="s">
        <v>116</v>
      </c>
      <c r="E150" s="1">
        <v>0</v>
      </c>
      <c r="F150" s="1">
        <v>910</v>
      </c>
      <c r="G150" s="1">
        <v>0</v>
      </c>
      <c r="H150" s="1">
        <v>9</v>
      </c>
      <c r="I150" s="1" t="s">
        <v>325</v>
      </c>
      <c r="J150" s="1" t="s">
        <v>325</v>
      </c>
      <c r="K150" s="1" t="s">
        <v>266</v>
      </c>
      <c r="L150" s="1" t="s">
        <v>266</v>
      </c>
      <c r="M150" s="1" t="s">
        <v>13</v>
      </c>
      <c r="N150" s="4">
        <v>100000</v>
      </c>
      <c r="O150" s="4">
        <v>100000</v>
      </c>
      <c r="P150" s="4">
        <v>100000</v>
      </c>
      <c r="Q150" s="4"/>
      <c r="R150" s="4"/>
      <c r="T150" s="176"/>
    </row>
    <row r="151" spans="1:20" x14ac:dyDescent="0.25">
      <c r="A151" s="2" t="s">
        <v>96</v>
      </c>
      <c r="B151" s="2">
        <v>6171</v>
      </c>
      <c r="C151" s="3">
        <v>6125</v>
      </c>
      <c r="D151" s="1" t="s">
        <v>117</v>
      </c>
      <c r="E151" s="1">
        <v>0</v>
      </c>
      <c r="F151" s="1">
        <v>910</v>
      </c>
      <c r="G151" s="1">
        <v>0</v>
      </c>
      <c r="H151" s="1">
        <v>9</v>
      </c>
      <c r="I151" s="1" t="s">
        <v>325</v>
      </c>
      <c r="J151" s="1" t="s">
        <v>325</v>
      </c>
      <c r="K151" s="1" t="s">
        <v>266</v>
      </c>
      <c r="L151" s="1" t="s">
        <v>266</v>
      </c>
      <c r="M151" s="1" t="s">
        <v>13</v>
      </c>
      <c r="N151" s="4">
        <v>560000</v>
      </c>
      <c r="O151" s="4">
        <v>560000</v>
      </c>
      <c r="P151" s="4">
        <v>560000</v>
      </c>
      <c r="Q151" s="4"/>
      <c r="R151" s="4"/>
      <c r="T151" s="175"/>
    </row>
    <row r="152" spans="1:20" x14ac:dyDescent="0.25">
      <c r="A152" s="2" t="s">
        <v>96</v>
      </c>
      <c r="B152" s="2">
        <v>6171</v>
      </c>
      <c r="C152" s="3">
        <v>5139</v>
      </c>
      <c r="D152" s="1" t="s">
        <v>118</v>
      </c>
      <c r="E152" s="1">
        <v>0</v>
      </c>
      <c r="F152" s="1">
        <v>940</v>
      </c>
      <c r="G152" s="1">
        <v>0</v>
      </c>
      <c r="H152" s="1">
        <v>9</v>
      </c>
      <c r="I152" s="1" t="s">
        <v>25</v>
      </c>
      <c r="J152" s="1" t="s">
        <v>25</v>
      </c>
      <c r="K152" s="1" t="s">
        <v>266</v>
      </c>
      <c r="L152" s="1" t="s">
        <v>266</v>
      </c>
      <c r="M152" s="1" t="s">
        <v>10</v>
      </c>
      <c r="N152" s="4">
        <v>250000</v>
      </c>
      <c r="O152" s="4">
        <v>250000</v>
      </c>
      <c r="P152" s="4">
        <v>250000</v>
      </c>
      <c r="Q152" s="4">
        <f>SUM(O152:O157)</f>
        <v>4400000</v>
      </c>
      <c r="R152" s="4">
        <f>SUM(P152:P157)</f>
        <v>4400000</v>
      </c>
    </row>
    <row r="153" spans="1:20" x14ac:dyDescent="0.25">
      <c r="A153" s="2" t="s">
        <v>96</v>
      </c>
      <c r="B153" s="2">
        <v>6171</v>
      </c>
      <c r="C153" s="3">
        <v>5151</v>
      </c>
      <c r="D153" s="1" t="s">
        <v>119</v>
      </c>
      <c r="E153" s="1">
        <v>0</v>
      </c>
      <c r="F153" s="1">
        <v>940</v>
      </c>
      <c r="G153" s="1">
        <v>0</v>
      </c>
      <c r="H153" s="1">
        <v>9</v>
      </c>
      <c r="I153" s="1" t="s">
        <v>25</v>
      </c>
      <c r="J153" s="1" t="s">
        <v>25</v>
      </c>
      <c r="K153" s="1" t="s">
        <v>266</v>
      </c>
      <c r="L153" s="1" t="s">
        <v>266</v>
      </c>
      <c r="M153" s="1" t="s">
        <v>10</v>
      </c>
      <c r="N153" s="4">
        <v>200000</v>
      </c>
      <c r="O153" s="4">
        <v>200000</v>
      </c>
      <c r="P153" s="4">
        <v>200000</v>
      </c>
      <c r="Q153" s="4"/>
      <c r="R153" s="4"/>
      <c r="S153" s="137"/>
      <c r="T153" s="137"/>
    </row>
    <row r="154" spans="1:20" x14ac:dyDescent="0.25">
      <c r="A154" s="2" t="s">
        <v>96</v>
      </c>
      <c r="B154" s="2">
        <v>6171</v>
      </c>
      <c r="C154" s="3">
        <v>5152</v>
      </c>
      <c r="D154" s="1" t="s">
        <v>120</v>
      </c>
      <c r="E154" s="1">
        <v>0</v>
      </c>
      <c r="F154" s="1">
        <v>940</v>
      </c>
      <c r="G154" s="1">
        <v>0</v>
      </c>
      <c r="H154" s="1">
        <v>9</v>
      </c>
      <c r="I154" s="1" t="s">
        <v>25</v>
      </c>
      <c r="J154" s="1" t="s">
        <v>25</v>
      </c>
      <c r="K154" s="1" t="s">
        <v>266</v>
      </c>
      <c r="L154" s="1" t="s">
        <v>266</v>
      </c>
      <c r="M154" s="1" t="s">
        <v>10</v>
      </c>
      <c r="N154" s="4">
        <v>1050000</v>
      </c>
      <c r="O154" s="4">
        <v>1050000</v>
      </c>
      <c r="P154" s="4">
        <v>1050000</v>
      </c>
      <c r="Q154" s="4"/>
      <c r="R154" s="4"/>
    </row>
    <row r="155" spans="1:20" x14ac:dyDescent="0.25">
      <c r="A155" s="2" t="s">
        <v>96</v>
      </c>
      <c r="B155" s="2">
        <v>6171</v>
      </c>
      <c r="C155" s="3">
        <v>5154</v>
      </c>
      <c r="D155" s="1" t="s">
        <v>56</v>
      </c>
      <c r="E155" s="1">
        <v>0</v>
      </c>
      <c r="F155" s="1">
        <v>940</v>
      </c>
      <c r="G155" s="1">
        <v>0</v>
      </c>
      <c r="H155" s="1">
        <v>9</v>
      </c>
      <c r="I155" s="1" t="s">
        <v>25</v>
      </c>
      <c r="J155" s="1" t="s">
        <v>25</v>
      </c>
      <c r="K155" s="1" t="s">
        <v>266</v>
      </c>
      <c r="L155" s="1" t="s">
        <v>266</v>
      </c>
      <c r="M155" s="1" t="s">
        <v>10</v>
      </c>
      <c r="N155" s="4">
        <v>1200000</v>
      </c>
      <c r="O155" s="4">
        <v>1200000</v>
      </c>
      <c r="P155" s="4">
        <v>1200000</v>
      </c>
      <c r="Q155" s="4"/>
      <c r="R155" s="4"/>
    </row>
    <row r="156" spans="1:20" x14ac:dyDescent="0.25">
      <c r="A156" s="2" t="s">
        <v>96</v>
      </c>
      <c r="B156" s="2">
        <v>6171</v>
      </c>
      <c r="C156" s="3">
        <v>5171</v>
      </c>
      <c r="D156" s="1" t="s">
        <v>121</v>
      </c>
      <c r="E156" s="1">
        <v>0</v>
      </c>
      <c r="F156" s="1">
        <v>940</v>
      </c>
      <c r="G156" s="1">
        <v>0</v>
      </c>
      <c r="H156" s="1">
        <v>9</v>
      </c>
      <c r="I156" s="1" t="s">
        <v>25</v>
      </c>
      <c r="J156" s="1" t="s">
        <v>25</v>
      </c>
      <c r="K156" s="1" t="s">
        <v>266</v>
      </c>
      <c r="L156" s="1" t="s">
        <v>266</v>
      </c>
      <c r="M156" s="1" t="s">
        <v>10</v>
      </c>
      <c r="N156" s="4">
        <v>1000000</v>
      </c>
      <c r="O156" s="4">
        <v>1000000</v>
      </c>
      <c r="P156" s="4">
        <v>1000000</v>
      </c>
      <c r="Q156" s="4"/>
      <c r="R156" s="4"/>
    </row>
    <row r="157" spans="1:20" x14ac:dyDescent="0.25">
      <c r="A157" s="2" t="s">
        <v>96</v>
      </c>
      <c r="B157" s="2">
        <v>6171</v>
      </c>
      <c r="C157" s="3">
        <v>5169</v>
      </c>
      <c r="D157" s="1" t="s">
        <v>37</v>
      </c>
      <c r="E157" s="1">
        <v>0</v>
      </c>
      <c r="F157" s="1">
        <v>940</v>
      </c>
      <c r="G157" s="1">
        <v>0</v>
      </c>
      <c r="H157" s="1">
        <v>9</v>
      </c>
      <c r="I157" s="1" t="s">
        <v>25</v>
      </c>
      <c r="J157" s="1" t="s">
        <v>25</v>
      </c>
      <c r="K157" s="1" t="s">
        <v>266</v>
      </c>
      <c r="L157" s="1" t="s">
        <v>266</v>
      </c>
      <c r="M157" s="1" t="s">
        <v>10</v>
      </c>
      <c r="N157" s="4">
        <v>700000</v>
      </c>
      <c r="O157" s="4">
        <v>700000</v>
      </c>
      <c r="P157" s="4">
        <v>700000</v>
      </c>
      <c r="Q157" s="4"/>
      <c r="R157" s="4"/>
    </row>
    <row r="158" spans="1:20" x14ac:dyDescent="0.25">
      <c r="A158" s="2" t="s">
        <v>96</v>
      </c>
      <c r="B158" s="2">
        <v>6171</v>
      </c>
      <c r="C158" s="3">
        <v>5175</v>
      </c>
      <c r="D158" s="1" t="s">
        <v>122</v>
      </c>
      <c r="E158" s="1">
        <v>0</v>
      </c>
      <c r="F158" s="1">
        <v>920</v>
      </c>
      <c r="G158" s="1">
        <v>0</v>
      </c>
      <c r="H158" s="1">
        <v>9</v>
      </c>
      <c r="I158" s="1" t="s">
        <v>20</v>
      </c>
      <c r="J158" s="1" t="s">
        <v>20</v>
      </c>
      <c r="K158" s="1" t="s">
        <v>266</v>
      </c>
      <c r="L158" s="1" t="s">
        <v>266</v>
      </c>
      <c r="M158" s="1" t="s">
        <v>10</v>
      </c>
      <c r="N158" s="4">
        <v>150000</v>
      </c>
      <c r="O158" s="4">
        <v>150000</v>
      </c>
      <c r="P158" s="4">
        <v>150000</v>
      </c>
      <c r="Q158" s="4">
        <f>SUM(O158:O160)</f>
        <v>1338000</v>
      </c>
      <c r="R158" s="4">
        <f>SUM(P158:P159)</f>
        <v>350000</v>
      </c>
    </row>
    <row r="159" spans="1:20" x14ac:dyDescent="0.25">
      <c r="A159" s="2" t="s">
        <v>96</v>
      </c>
      <c r="B159" s="2">
        <v>6171</v>
      </c>
      <c r="C159" s="3">
        <v>5139</v>
      </c>
      <c r="D159" s="1" t="s">
        <v>123</v>
      </c>
      <c r="E159" s="1">
        <v>0</v>
      </c>
      <c r="F159" s="1">
        <v>920</v>
      </c>
      <c r="G159" s="1">
        <v>0</v>
      </c>
      <c r="H159" s="1">
        <v>9</v>
      </c>
      <c r="I159" s="1" t="s">
        <v>20</v>
      </c>
      <c r="J159" s="1" t="s">
        <v>20</v>
      </c>
      <c r="K159" s="1" t="s">
        <v>266</v>
      </c>
      <c r="L159" s="1" t="s">
        <v>266</v>
      </c>
      <c r="M159" s="1" t="s">
        <v>10</v>
      </c>
      <c r="N159" s="4">
        <v>200000</v>
      </c>
      <c r="O159" s="4">
        <v>200000</v>
      </c>
      <c r="P159" s="4">
        <v>200000</v>
      </c>
      <c r="Q159" s="4"/>
      <c r="R159" s="4"/>
    </row>
    <row r="160" spans="1:20" s="135" customFormat="1" x14ac:dyDescent="0.25">
      <c r="A160" s="2" t="s">
        <v>96</v>
      </c>
      <c r="B160" s="2">
        <v>6171</v>
      </c>
      <c r="C160" s="3">
        <v>6121</v>
      </c>
      <c r="D160" s="1" t="s">
        <v>263</v>
      </c>
      <c r="E160" s="1">
        <v>0</v>
      </c>
      <c r="F160" s="1">
        <v>920</v>
      </c>
      <c r="G160" s="1">
        <v>0</v>
      </c>
      <c r="H160" s="1">
        <v>9</v>
      </c>
      <c r="I160" s="1" t="s">
        <v>20</v>
      </c>
      <c r="J160" s="1" t="s">
        <v>20</v>
      </c>
      <c r="K160" s="1" t="s">
        <v>342</v>
      </c>
      <c r="L160" s="1" t="s">
        <v>342</v>
      </c>
      <c r="M160" s="1" t="s">
        <v>13</v>
      </c>
      <c r="N160" s="4">
        <v>3000000</v>
      </c>
      <c r="O160" s="4">
        <v>988000</v>
      </c>
      <c r="P160" s="4">
        <v>3000000</v>
      </c>
      <c r="Q160" s="4"/>
      <c r="R160" s="4"/>
    </row>
    <row r="161" spans="1:18" x14ac:dyDescent="0.25">
      <c r="A161" s="2" t="s">
        <v>125</v>
      </c>
      <c r="B161" s="2">
        <v>6310</v>
      </c>
      <c r="C161" s="7">
        <v>5163</v>
      </c>
      <c r="D161" s="11" t="s">
        <v>124</v>
      </c>
      <c r="E161" s="1">
        <v>0</v>
      </c>
      <c r="F161" s="1">
        <v>1010</v>
      </c>
      <c r="G161" s="1">
        <v>0</v>
      </c>
      <c r="H161" s="1">
        <v>10</v>
      </c>
      <c r="I161" s="1" t="s">
        <v>325</v>
      </c>
      <c r="J161" s="1" t="s">
        <v>325</v>
      </c>
      <c r="K161" s="1" t="s">
        <v>266</v>
      </c>
      <c r="L161" s="1" t="s">
        <v>266</v>
      </c>
      <c r="M161" s="1" t="s">
        <v>10</v>
      </c>
      <c r="N161" s="4">
        <v>120000</v>
      </c>
      <c r="O161" s="4">
        <v>120000</v>
      </c>
      <c r="P161" s="4">
        <v>120000</v>
      </c>
      <c r="Q161" s="4">
        <f t="shared" ref="Q161:R165" si="2">SUM(O161)</f>
        <v>120000</v>
      </c>
      <c r="R161" s="4">
        <f t="shared" si="2"/>
        <v>120000</v>
      </c>
    </row>
    <row r="162" spans="1:18" x14ac:dyDescent="0.25">
      <c r="A162" s="2" t="s">
        <v>127</v>
      </c>
      <c r="B162" s="2">
        <v>6320</v>
      </c>
      <c r="C162" s="7">
        <v>5163</v>
      </c>
      <c r="D162" s="11" t="s">
        <v>126</v>
      </c>
      <c r="E162" s="1">
        <v>0</v>
      </c>
      <c r="F162" s="1">
        <v>1010</v>
      </c>
      <c r="G162" s="1">
        <v>0</v>
      </c>
      <c r="H162" s="1">
        <v>10</v>
      </c>
      <c r="I162" s="1" t="s">
        <v>325</v>
      </c>
      <c r="J162" s="1" t="s">
        <v>325</v>
      </c>
      <c r="K162" s="1" t="s">
        <v>266</v>
      </c>
      <c r="L162" s="1" t="s">
        <v>266</v>
      </c>
      <c r="M162" s="1" t="s">
        <v>10</v>
      </c>
      <c r="N162" s="4">
        <v>400000</v>
      </c>
      <c r="O162" s="4">
        <v>400000</v>
      </c>
      <c r="P162" s="4">
        <v>400000</v>
      </c>
      <c r="Q162" s="4">
        <f t="shared" si="2"/>
        <v>400000</v>
      </c>
      <c r="R162" s="4">
        <f t="shared" si="2"/>
        <v>400000</v>
      </c>
    </row>
    <row r="163" spans="1:18" s="135" customFormat="1" x14ac:dyDescent="0.25">
      <c r="A163" s="2" t="s">
        <v>129</v>
      </c>
      <c r="B163" s="2">
        <v>6330</v>
      </c>
      <c r="C163" s="7">
        <v>5347</v>
      </c>
      <c r="D163" s="11" t="s">
        <v>128</v>
      </c>
      <c r="E163" s="1">
        <v>0</v>
      </c>
      <c r="F163" s="1">
        <v>1010</v>
      </c>
      <c r="G163" s="1">
        <v>0</v>
      </c>
      <c r="H163" s="1">
        <v>10</v>
      </c>
      <c r="I163" s="1" t="s">
        <v>20</v>
      </c>
      <c r="J163" s="1" t="s">
        <v>20</v>
      </c>
      <c r="K163" s="1" t="s">
        <v>355</v>
      </c>
      <c r="L163" s="1" t="s">
        <v>332</v>
      </c>
      <c r="M163" s="1" t="s">
        <v>10</v>
      </c>
      <c r="N163" s="4">
        <v>0</v>
      </c>
      <c r="O163" s="4">
        <v>79300</v>
      </c>
      <c r="P163" s="4">
        <v>0</v>
      </c>
      <c r="Q163" s="4">
        <f t="shared" si="2"/>
        <v>79300</v>
      </c>
      <c r="R163" s="4">
        <f t="shared" si="2"/>
        <v>0</v>
      </c>
    </row>
    <row r="164" spans="1:18" s="135" customFormat="1" x14ac:dyDescent="0.25">
      <c r="A164" s="2" t="s">
        <v>129</v>
      </c>
      <c r="B164" s="2">
        <v>6330</v>
      </c>
      <c r="C164" s="7">
        <v>5347</v>
      </c>
      <c r="D164" s="11" t="s">
        <v>128</v>
      </c>
      <c r="E164" s="1">
        <v>33092</v>
      </c>
      <c r="F164" s="1">
        <v>1010</v>
      </c>
      <c r="G164" s="1">
        <v>0</v>
      </c>
      <c r="H164" s="1">
        <v>10</v>
      </c>
      <c r="I164" s="1" t="s">
        <v>20</v>
      </c>
      <c r="J164" s="1" t="s">
        <v>20</v>
      </c>
      <c r="K164" s="1" t="s">
        <v>355</v>
      </c>
      <c r="L164" s="1" t="s">
        <v>332</v>
      </c>
      <c r="M164" s="1" t="s">
        <v>10</v>
      </c>
      <c r="N164" s="4">
        <v>0</v>
      </c>
      <c r="O164" s="4">
        <v>156900</v>
      </c>
      <c r="P164" s="4">
        <v>0</v>
      </c>
      <c r="Q164" s="4">
        <f t="shared" si="2"/>
        <v>156900</v>
      </c>
      <c r="R164" s="4">
        <f t="shared" si="2"/>
        <v>0</v>
      </c>
    </row>
    <row r="165" spans="1:18" x14ac:dyDescent="0.25">
      <c r="A165" s="2" t="s">
        <v>129</v>
      </c>
      <c r="B165" s="2">
        <v>6330</v>
      </c>
      <c r="C165" s="7">
        <v>5347</v>
      </c>
      <c r="D165" s="11" t="s">
        <v>128</v>
      </c>
      <c r="E165" s="1">
        <v>0</v>
      </c>
      <c r="F165" s="1">
        <v>1010</v>
      </c>
      <c r="G165" s="1">
        <v>0</v>
      </c>
      <c r="H165" s="1">
        <v>10</v>
      </c>
      <c r="I165" s="1" t="s">
        <v>20</v>
      </c>
      <c r="J165" s="1" t="s">
        <v>20</v>
      </c>
      <c r="K165" s="1" t="s">
        <v>355</v>
      </c>
      <c r="L165" s="1" t="s">
        <v>332</v>
      </c>
      <c r="M165" s="1" t="s">
        <v>10</v>
      </c>
      <c r="N165" s="4">
        <v>0</v>
      </c>
      <c r="O165" s="4">
        <v>0</v>
      </c>
      <c r="P165" s="4">
        <v>0</v>
      </c>
      <c r="Q165" s="4">
        <f t="shared" si="2"/>
        <v>0</v>
      </c>
      <c r="R165" s="4">
        <f t="shared" si="2"/>
        <v>0</v>
      </c>
    </row>
    <row r="167" spans="1:18" x14ac:dyDescent="0.25">
      <c r="N167" s="137">
        <f>SUM(N4:N166)</f>
        <v>143062400</v>
      </c>
      <c r="O167" s="137">
        <f>SUM(O4:O166)</f>
        <v>275797500</v>
      </c>
      <c r="P167" s="137">
        <f t="shared" ref="P167" si="3">SUM(P4:P166)</f>
        <v>143146200</v>
      </c>
      <c r="Q167" s="137">
        <f>SUM(Q4:Q166)</f>
        <v>252570500</v>
      </c>
      <c r="R167" s="137">
        <f>SUM(R4:R166)</f>
        <v>140146200</v>
      </c>
    </row>
    <row r="172" spans="1:18" x14ac:dyDescent="0.25">
      <c r="Q172" s="137">
        <f>Q158+Q152+Q122</f>
        <v>80550100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7"/>
  <sheetViews>
    <sheetView topLeftCell="A8" workbookViewId="0">
      <selection activeCell="I47" sqref="I47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171999700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359</v>
      </c>
      <c r="I4" s="24" t="s">
        <v>363</v>
      </c>
      <c r="J4" s="24" t="s">
        <v>365</v>
      </c>
      <c r="K4" s="173" t="s">
        <v>262</v>
      </c>
      <c r="L4" s="24" t="s">
        <v>321</v>
      </c>
      <c r="M4" s="174" t="s">
        <v>322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305</v>
      </c>
      <c r="B14" s="25" t="s">
        <v>147</v>
      </c>
      <c r="C14" s="26" t="s">
        <v>167</v>
      </c>
      <c r="D14" s="26" t="s">
        <v>267</v>
      </c>
      <c r="E14" s="40" t="s">
        <v>304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317</v>
      </c>
      <c r="B16" s="25" t="s">
        <v>153</v>
      </c>
      <c r="C16" s="26" t="s">
        <v>167</v>
      </c>
      <c r="D16" s="26" t="s">
        <v>267</v>
      </c>
      <c r="E16" s="40" t="s">
        <v>318</v>
      </c>
      <c r="F16" s="40" t="s">
        <v>319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156900</v>
      </c>
      <c r="J17" s="27">
        <v>0</v>
      </c>
      <c r="K17" s="172">
        <v>33092</v>
      </c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450</v>
      </c>
      <c r="F19" s="39">
        <v>2321</v>
      </c>
      <c r="G19" s="39">
        <v>400</v>
      </c>
      <c r="H19" s="27">
        <v>0</v>
      </c>
      <c r="I19" s="27">
        <v>110000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152</v>
      </c>
      <c r="B20" s="25" t="s">
        <v>153</v>
      </c>
      <c r="C20" s="26" t="s">
        <v>167</v>
      </c>
      <c r="D20" s="26" t="s">
        <v>267</v>
      </c>
      <c r="E20" s="40">
        <v>6171</v>
      </c>
      <c r="F20" s="40" t="s">
        <v>337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154</v>
      </c>
      <c r="B21" s="25" t="s">
        <v>153</v>
      </c>
      <c r="C21" s="26" t="s">
        <v>167</v>
      </c>
      <c r="D21" s="26" t="s">
        <v>267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495</v>
      </c>
      <c r="B22" s="25" t="s">
        <v>153</v>
      </c>
      <c r="C22" s="26" t="s">
        <v>167</v>
      </c>
      <c r="D22" s="26" t="s">
        <v>267</v>
      </c>
      <c r="E22" s="40" t="s">
        <v>292</v>
      </c>
      <c r="F22" s="40" t="s">
        <v>496</v>
      </c>
      <c r="G22" s="40" t="s">
        <v>294</v>
      </c>
      <c r="H22" s="27">
        <v>0</v>
      </c>
      <c r="I22" s="27">
        <v>384100</v>
      </c>
      <c r="J22" s="27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170</v>
      </c>
      <c r="B23" s="29" t="s">
        <v>170</v>
      </c>
      <c r="C23" s="29" t="s">
        <v>169</v>
      </c>
      <c r="D23" s="26" t="s">
        <v>267</v>
      </c>
      <c r="E23" s="40">
        <v>6171</v>
      </c>
      <c r="F23" s="40">
        <v>3110</v>
      </c>
      <c r="G23" s="40">
        <v>1000</v>
      </c>
      <c r="H23" s="28">
        <v>0</v>
      </c>
      <c r="I23" s="28">
        <v>0</v>
      </c>
      <c r="J23" s="28">
        <v>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276</v>
      </c>
      <c r="B24" s="29" t="s">
        <v>162</v>
      </c>
      <c r="C24" s="25" t="s">
        <v>168</v>
      </c>
      <c r="D24" s="26" t="s">
        <v>267</v>
      </c>
      <c r="E24" s="40">
        <v>6330</v>
      </c>
      <c r="F24" s="40">
        <v>4137</v>
      </c>
      <c r="G24" s="40">
        <v>1000</v>
      </c>
      <c r="H24" s="27">
        <v>54405300</v>
      </c>
      <c r="I24" s="27">
        <v>54405300</v>
      </c>
      <c r="J24" s="27">
        <v>54405300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155</v>
      </c>
      <c r="B25" s="29" t="s">
        <v>162</v>
      </c>
      <c r="C25" s="25" t="s">
        <v>168</v>
      </c>
      <c r="D25" s="26" t="s">
        <v>158</v>
      </c>
      <c r="E25" s="40">
        <v>6330</v>
      </c>
      <c r="F25" s="40">
        <v>4137</v>
      </c>
      <c r="G25" s="40">
        <v>1000</v>
      </c>
      <c r="H25" s="28">
        <v>0</v>
      </c>
      <c r="I25" s="28">
        <v>0</v>
      </c>
      <c r="J25" s="28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296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7">
        <v>0</v>
      </c>
      <c r="I26" s="27">
        <v>0</v>
      </c>
      <c r="J26" s="27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295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8">
        <v>0</v>
      </c>
      <c r="I27" s="28">
        <v>78400</v>
      </c>
      <c r="J27" s="28">
        <v>0</v>
      </c>
      <c r="K27" s="172">
        <v>81</v>
      </c>
      <c r="L27" s="172"/>
      <c r="M27" s="172"/>
      <c r="N27" s="172"/>
      <c r="O27" s="172"/>
    </row>
    <row r="28" spans="1:15" s="25" customFormat="1" x14ac:dyDescent="0.25">
      <c r="A28" s="29" t="s">
        <v>524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7">
        <v>0</v>
      </c>
      <c r="I28" s="27">
        <v>5797400</v>
      </c>
      <c r="J28" s="27">
        <v>0</v>
      </c>
      <c r="K28" s="172">
        <v>99</v>
      </c>
      <c r="L28" s="172"/>
      <c r="M28" s="172"/>
      <c r="N28" s="172"/>
      <c r="O28" s="172"/>
    </row>
    <row r="29" spans="1:15" s="25" customFormat="1" x14ac:dyDescent="0.25">
      <c r="A29" s="29" t="s">
        <v>297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8">
        <v>0</v>
      </c>
      <c r="I29" s="28">
        <v>2533300</v>
      </c>
      <c r="J29" s="28">
        <v>0</v>
      </c>
      <c r="K29" s="172">
        <v>96</v>
      </c>
      <c r="L29" s="172"/>
      <c r="M29" s="172"/>
      <c r="N29" s="172"/>
      <c r="O29" s="172"/>
    </row>
    <row r="30" spans="1:15" s="25" customFormat="1" x14ac:dyDescent="0.25">
      <c r="A30" s="29" t="s">
        <v>315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653000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458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372400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316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23600</v>
      </c>
      <c r="J32" s="28">
        <v>0</v>
      </c>
      <c r="K32" s="172">
        <v>81</v>
      </c>
      <c r="L32" s="172"/>
      <c r="M32" s="172"/>
      <c r="N32" s="172"/>
      <c r="O32" s="172"/>
    </row>
    <row r="33" spans="1:15" s="25" customFormat="1" x14ac:dyDescent="0.25">
      <c r="A33" s="29" t="s">
        <v>526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114800</v>
      </c>
      <c r="J33" s="28">
        <v>0</v>
      </c>
      <c r="K33" s="172">
        <v>93</v>
      </c>
      <c r="L33" s="172"/>
      <c r="M33" s="172"/>
      <c r="N33" s="172"/>
      <c r="O33" s="172"/>
    </row>
    <row r="34" spans="1:15" s="25" customFormat="1" x14ac:dyDescent="0.25">
      <c r="A34" s="29" t="s">
        <v>311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465000</v>
      </c>
      <c r="J34" s="28">
        <v>0</v>
      </c>
      <c r="K34" s="172">
        <v>98</v>
      </c>
      <c r="L34" s="172"/>
    </row>
    <row r="35" spans="1:15" s="25" customFormat="1" x14ac:dyDescent="0.25">
      <c r="A35" s="29" t="s">
        <v>486</v>
      </c>
      <c r="B35" s="29" t="s">
        <v>162</v>
      </c>
      <c r="C35" s="25" t="s">
        <v>168</v>
      </c>
      <c r="D35" s="26" t="s">
        <v>158</v>
      </c>
      <c r="E35" s="40">
        <v>6330</v>
      </c>
      <c r="F35" s="40">
        <v>4137</v>
      </c>
      <c r="G35" s="40">
        <v>1000</v>
      </c>
      <c r="H35" s="28">
        <v>0</v>
      </c>
      <c r="I35" s="28">
        <v>91900</v>
      </c>
      <c r="J35" s="28">
        <v>0</v>
      </c>
      <c r="K35" s="172">
        <v>115</v>
      </c>
      <c r="L35" s="172"/>
    </row>
    <row r="36" spans="1:15" s="25" customFormat="1" x14ac:dyDescent="0.25">
      <c r="A36" s="29" t="s">
        <v>338</v>
      </c>
      <c r="B36" s="29" t="s">
        <v>162</v>
      </c>
      <c r="C36" s="25" t="s">
        <v>168</v>
      </c>
      <c r="D36" s="26" t="s">
        <v>158</v>
      </c>
      <c r="E36" s="40">
        <v>6330</v>
      </c>
      <c r="F36" s="40">
        <v>4137</v>
      </c>
      <c r="G36" s="40">
        <v>1000</v>
      </c>
      <c r="H36" s="28">
        <v>0</v>
      </c>
      <c r="I36" s="28">
        <v>0</v>
      </c>
      <c r="J36" s="28">
        <v>0</v>
      </c>
      <c r="K36" s="172">
        <v>137</v>
      </c>
      <c r="L36" s="172"/>
    </row>
    <row r="37" spans="1:15" s="25" customFormat="1" x14ac:dyDescent="0.25">
      <c r="A37" s="29" t="s">
        <v>484</v>
      </c>
      <c r="B37" s="29" t="s">
        <v>162</v>
      </c>
      <c r="C37" s="25" t="s">
        <v>168</v>
      </c>
      <c r="D37" s="26" t="s">
        <v>158</v>
      </c>
      <c r="E37" s="40">
        <v>6330</v>
      </c>
      <c r="F37" s="40" t="s">
        <v>336</v>
      </c>
      <c r="G37" s="40">
        <v>1000</v>
      </c>
      <c r="H37" s="27">
        <v>0</v>
      </c>
      <c r="I37" s="27">
        <v>1070000</v>
      </c>
      <c r="J37" s="27">
        <v>0</v>
      </c>
      <c r="K37" s="172">
        <v>84</v>
      </c>
      <c r="L37" s="172"/>
      <c r="M37" s="172"/>
      <c r="N37" s="172"/>
      <c r="O37" s="172"/>
    </row>
    <row r="38" spans="1:15" s="25" customFormat="1" x14ac:dyDescent="0.25">
      <c r="A38" s="29" t="s">
        <v>156</v>
      </c>
      <c r="B38" s="29" t="s">
        <v>162</v>
      </c>
      <c r="C38" s="25" t="s">
        <v>168</v>
      </c>
      <c r="D38" s="26" t="s">
        <v>158</v>
      </c>
      <c r="E38" s="40">
        <v>6330</v>
      </c>
      <c r="F38" s="40" t="s">
        <v>336</v>
      </c>
      <c r="G38" s="40">
        <v>1000</v>
      </c>
      <c r="H38" s="27">
        <v>0</v>
      </c>
      <c r="I38" s="27">
        <v>10000000</v>
      </c>
      <c r="J38" s="27">
        <v>0</v>
      </c>
      <c r="K38" s="172">
        <v>148</v>
      </c>
      <c r="L38" s="172"/>
      <c r="M38" s="172"/>
      <c r="N38" s="172"/>
      <c r="O38" s="172"/>
    </row>
    <row r="39" spans="1:15" s="25" customFormat="1" x14ac:dyDescent="0.25">
      <c r="A39" s="29" t="s">
        <v>527</v>
      </c>
      <c r="B39" s="29" t="s">
        <v>162</v>
      </c>
      <c r="C39" s="25" t="s">
        <v>168</v>
      </c>
      <c r="D39" s="26" t="s">
        <v>158</v>
      </c>
      <c r="E39" s="40">
        <v>6330</v>
      </c>
      <c r="F39" s="40" t="s">
        <v>336</v>
      </c>
      <c r="G39" s="40">
        <v>1000</v>
      </c>
      <c r="H39" s="27">
        <v>0</v>
      </c>
      <c r="I39" s="27">
        <v>6000000</v>
      </c>
      <c r="J39" s="27">
        <v>0</v>
      </c>
      <c r="K39" s="172">
        <v>148</v>
      </c>
      <c r="L39" s="172"/>
      <c r="M39" s="172"/>
      <c r="N39" s="172"/>
      <c r="O39" s="172"/>
    </row>
    <row r="40" spans="1:15" s="25" customFormat="1" x14ac:dyDescent="0.25">
      <c r="A40" s="29" t="s">
        <v>462</v>
      </c>
      <c r="B40" s="29" t="s">
        <v>162</v>
      </c>
      <c r="C40" s="25" t="s">
        <v>168</v>
      </c>
      <c r="D40" s="26" t="s">
        <v>158</v>
      </c>
      <c r="E40" s="40">
        <v>6330</v>
      </c>
      <c r="F40" s="40" t="s">
        <v>336</v>
      </c>
      <c r="G40" s="40">
        <v>1000</v>
      </c>
      <c r="H40" s="27">
        <v>0</v>
      </c>
      <c r="I40" s="27">
        <v>15000000</v>
      </c>
      <c r="J40" s="27">
        <v>0</v>
      </c>
      <c r="K40" s="172">
        <v>84</v>
      </c>
      <c r="L40" s="172"/>
      <c r="M40" s="172"/>
      <c r="N40" s="172"/>
      <c r="O40" s="172"/>
    </row>
    <row r="41" spans="1:15" s="25" customFormat="1" x14ac:dyDescent="0.25">
      <c r="A41" s="29" t="s">
        <v>157</v>
      </c>
      <c r="B41" s="29" t="s">
        <v>162</v>
      </c>
      <c r="C41" s="25" t="s">
        <v>168</v>
      </c>
      <c r="D41" s="26" t="s">
        <v>158</v>
      </c>
      <c r="E41" s="40">
        <v>6330</v>
      </c>
      <c r="F41" s="40">
        <v>4137</v>
      </c>
      <c r="G41" s="40">
        <v>1000</v>
      </c>
      <c r="H41" s="28">
        <v>0</v>
      </c>
      <c r="I41" s="28">
        <v>0</v>
      </c>
      <c r="J41" s="28">
        <v>0</v>
      </c>
      <c r="K41" s="172"/>
      <c r="L41" s="172"/>
      <c r="M41" s="172"/>
      <c r="N41" s="172"/>
      <c r="O41" s="172"/>
    </row>
    <row r="42" spans="1:15" s="25" customFormat="1" x14ac:dyDescent="0.25">
      <c r="A42" s="29" t="s">
        <v>276</v>
      </c>
      <c r="B42" s="29" t="s">
        <v>163</v>
      </c>
      <c r="C42" s="25" t="s">
        <v>168</v>
      </c>
      <c r="D42" s="26" t="s">
        <v>267</v>
      </c>
      <c r="E42" s="40">
        <v>6330</v>
      </c>
      <c r="F42" s="40">
        <v>4137</v>
      </c>
      <c r="G42" s="40">
        <v>1000</v>
      </c>
      <c r="H42" s="27">
        <v>11924100</v>
      </c>
      <c r="I42" s="27">
        <v>11924100</v>
      </c>
      <c r="J42" s="27">
        <v>11924100</v>
      </c>
      <c r="K42" s="172"/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158</v>
      </c>
      <c r="E43" s="40">
        <v>6330</v>
      </c>
      <c r="F43" s="40">
        <v>4137</v>
      </c>
      <c r="G43" s="40">
        <v>1000</v>
      </c>
      <c r="H43" s="28">
        <v>0</v>
      </c>
      <c r="I43" s="28">
        <v>264000</v>
      </c>
      <c r="J43" s="28">
        <v>0</v>
      </c>
      <c r="K43" s="172">
        <v>13010</v>
      </c>
      <c r="L43" s="172"/>
      <c r="M43" s="172"/>
      <c r="N43" s="172"/>
      <c r="O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2454900</v>
      </c>
      <c r="J44" s="28">
        <v>0</v>
      </c>
      <c r="K44" s="172">
        <v>13024</v>
      </c>
      <c r="L44" s="172"/>
      <c r="M44" s="172"/>
      <c r="N44" s="172"/>
      <c r="O44" s="172"/>
    </row>
    <row r="45" spans="1:15" s="25" customFormat="1" x14ac:dyDescent="0.25">
      <c r="A45" s="29" t="s">
        <v>276</v>
      </c>
      <c r="B45" s="29" t="s">
        <v>163</v>
      </c>
      <c r="C45" s="25" t="s">
        <v>168</v>
      </c>
      <c r="D45" s="26" t="s">
        <v>158</v>
      </c>
      <c r="E45" s="40">
        <v>6330</v>
      </c>
      <c r="F45" s="40">
        <v>4137</v>
      </c>
      <c r="G45" s="40">
        <v>1000</v>
      </c>
      <c r="H45" s="28">
        <v>0</v>
      </c>
      <c r="I45" s="28">
        <v>384400</v>
      </c>
      <c r="J45" s="28">
        <v>0</v>
      </c>
      <c r="K45" s="172">
        <v>13015</v>
      </c>
      <c r="L45" s="172"/>
      <c r="M45" s="172"/>
      <c r="N45" s="172"/>
      <c r="O45" s="172"/>
    </row>
    <row r="46" spans="1:15" s="25" customFormat="1" x14ac:dyDescent="0.25">
      <c r="A46" s="29" t="s">
        <v>276</v>
      </c>
      <c r="B46" s="29" t="s">
        <v>163</v>
      </c>
      <c r="C46" s="25" t="s">
        <v>168</v>
      </c>
      <c r="D46" s="26" t="s">
        <v>158</v>
      </c>
      <c r="E46" s="40">
        <v>6330</v>
      </c>
      <c r="F46" s="40">
        <v>4137</v>
      </c>
      <c r="G46" s="40">
        <v>1000</v>
      </c>
      <c r="H46" s="28">
        <v>0</v>
      </c>
      <c r="I46" s="28">
        <v>215000</v>
      </c>
      <c r="J46" s="28">
        <v>0</v>
      </c>
      <c r="K46" s="172">
        <v>98071</v>
      </c>
      <c r="L46" s="172"/>
      <c r="M46" s="172"/>
      <c r="N46" s="172"/>
      <c r="O46" s="172"/>
    </row>
    <row r="47" spans="1:15" s="25" customFormat="1" x14ac:dyDescent="0.25">
      <c r="A47" s="29" t="s">
        <v>276</v>
      </c>
      <c r="B47" s="29" t="s">
        <v>163</v>
      </c>
      <c r="C47" s="25" t="s">
        <v>168</v>
      </c>
      <c r="D47" s="26" t="s">
        <v>158</v>
      </c>
      <c r="E47" s="40">
        <v>6330</v>
      </c>
      <c r="F47" s="40">
        <v>4137</v>
      </c>
      <c r="G47" s="40">
        <v>1000</v>
      </c>
      <c r="H47" s="28">
        <v>0</v>
      </c>
      <c r="I47" s="28">
        <v>8500</v>
      </c>
      <c r="J47" s="28">
        <v>0</v>
      </c>
      <c r="K47" s="172">
        <v>14022</v>
      </c>
      <c r="L47" s="172"/>
      <c r="M47" s="172"/>
      <c r="N47" s="172"/>
      <c r="O47" s="172"/>
    </row>
    <row r="48" spans="1:15" s="25" customFormat="1" x14ac:dyDescent="0.25">
      <c r="A48" s="29" t="s">
        <v>276</v>
      </c>
      <c r="B48" s="29" t="s">
        <v>163</v>
      </c>
      <c r="C48" s="25" t="s">
        <v>168</v>
      </c>
      <c r="D48" s="26" t="s">
        <v>158</v>
      </c>
      <c r="E48" s="40">
        <v>6330</v>
      </c>
      <c r="F48" s="40">
        <v>4137</v>
      </c>
      <c r="G48" s="40">
        <v>1000</v>
      </c>
      <c r="H48" s="28">
        <v>0</v>
      </c>
      <c r="I48" s="28">
        <v>30000</v>
      </c>
      <c r="J48" s="28">
        <v>0</v>
      </c>
      <c r="K48" s="172">
        <v>34053</v>
      </c>
      <c r="L48" s="172"/>
    </row>
    <row r="49" spans="1:15" s="25" customFormat="1" x14ac:dyDescent="0.25">
      <c r="A49" s="29" t="s">
        <v>276</v>
      </c>
      <c r="B49" s="29" t="s">
        <v>163</v>
      </c>
      <c r="C49" s="25" t="s">
        <v>168</v>
      </c>
      <c r="D49" s="26" t="s">
        <v>158</v>
      </c>
      <c r="E49" s="40">
        <v>6330</v>
      </c>
      <c r="F49" s="40">
        <v>4137</v>
      </c>
      <c r="G49" s="40">
        <v>1000</v>
      </c>
      <c r="H49" s="28">
        <v>0</v>
      </c>
      <c r="I49" s="28">
        <v>2237200</v>
      </c>
      <c r="J49" s="28">
        <v>0</v>
      </c>
      <c r="K49" s="172">
        <v>33092</v>
      </c>
      <c r="L49" s="172"/>
    </row>
    <row r="50" spans="1:15" s="25" customFormat="1" x14ac:dyDescent="0.25">
      <c r="A50" s="29" t="s">
        <v>276</v>
      </c>
      <c r="B50" s="29" t="s">
        <v>163</v>
      </c>
      <c r="C50" s="25" t="s">
        <v>168</v>
      </c>
      <c r="D50" s="26" t="s">
        <v>158</v>
      </c>
      <c r="E50" s="40">
        <v>6330</v>
      </c>
      <c r="F50" s="40">
        <v>4137</v>
      </c>
      <c r="G50" s="40">
        <v>1000</v>
      </c>
      <c r="H50" s="28">
        <v>0</v>
      </c>
      <c r="I50" s="28">
        <v>515100</v>
      </c>
      <c r="J50" s="28">
        <v>0</v>
      </c>
      <c r="K50" s="172">
        <v>33092</v>
      </c>
      <c r="L50" s="172"/>
    </row>
    <row r="51" spans="1:15" s="25" customFormat="1" x14ac:dyDescent="0.25">
      <c r="A51" s="29" t="s">
        <v>156</v>
      </c>
      <c r="B51" s="29" t="s">
        <v>163</v>
      </c>
      <c r="C51" s="25" t="s">
        <v>168</v>
      </c>
      <c r="D51" s="26" t="s">
        <v>158</v>
      </c>
      <c r="E51" s="40">
        <v>6330</v>
      </c>
      <c r="F51" s="40" t="s">
        <v>336</v>
      </c>
      <c r="G51" s="40">
        <v>1000</v>
      </c>
      <c r="H51" s="27">
        <v>0</v>
      </c>
      <c r="I51" s="27">
        <v>0</v>
      </c>
      <c r="J51" s="27">
        <v>0</v>
      </c>
      <c r="K51" s="172">
        <v>17526</v>
      </c>
      <c r="L51" s="172"/>
    </row>
    <row r="52" spans="1:15" s="25" customFormat="1" x14ac:dyDescent="0.25">
      <c r="A52" s="25" t="s">
        <v>173</v>
      </c>
      <c r="B52" s="25" t="s">
        <v>173</v>
      </c>
      <c r="C52" s="25" t="s">
        <v>168</v>
      </c>
      <c r="D52" s="26" t="s">
        <v>267</v>
      </c>
      <c r="E52" s="40">
        <v>6330</v>
      </c>
      <c r="F52" s="39">
        <v>4131</v>
      </c>
      <c r="G52" s="39">
        <v>1000</v>
      </c>
      <c r="H52" s="28">
        <v>25000000</v>
      </c>
      <c r="I52" s="28">
        <v>32202600</v>
      </c>
      <c r="J52" s="28">
        <v>25000000</v>
      </c>
      <c r="K52" s="172"/>
      <c r="L52" s="172"/>
      <c r="M52" s="172"/>
      <c r="N52" s="172"/>
      <c r="O52" s="172"/>
    </row>
    <row r="56" spans="1:15" x14ac:dyDescent="0.25">
      <c r="A56" t="s">
        <v>2</v>
      </c>
      <c r="B56" t="s">
        <v>165</v>
      </c>
      <c r="C56" t="s">
        <v>164</v>
      </c>
      <c r="D56" t="s">
        <v>136</v>
      </c>
      <c r="E56" s="36" t="s">
        <v>135</v>
      </c>
      <c r="F56" s="37" t="s">
        <v>137</v>
      </c>
      <c r="G56" s="38" t="s">
        <v>142</v>
      </c>
      <c r="H56" s="24" t="s">
        <v>359</v>
      </c>
      <c r="I56" s="24" t="s">
        <v>363</v>
      </c>
      <c r="J56" s="24" t="s">
        <v>365</v>
      </c>
    </row>
    <row r="57" spans="1:15" s="25" customFormat="1" x14ac:dyDescent="0.25">
      <c r="A57" s="29" t="s">
        <v>203</v>
      </c>
      <c r="B57" s="29" t="s">
        <v>208</v>
      </c>
      <c r="C57" s="25" t="s">
        <v>207</v>
      </c>
      <c r="D57" s="26" t="s">
        <v>202</v>
      </c>
      <c r="E57" s="40" t="s">
        <v>175</v>
      </c>
      <c r="F57" s="40" t="s">
        <v>211</v>
      </c>
      <c r="G57" s="40">
        <v>900</v>
      </c>
      <c r="H57" s="30">
        <v>24809000</v>
      </c>
      <c r="I57" s="30">
        <v>24920000</v>
      </c>
      <c r="J57" s="30">
        <v>0</v>
      </c>
    </row>
    <row r="58" spans="1:15" s="25" customFormat="1" x14ac:dyDescent="0.25">
      <c r="A58" s="29" t="s">
        <v>376</v>
      </c>
      <c r="B58" s="29" t="s">
        <v>208</v>
      </c>
      <c r="C58" s="25" t="s">
        <v>207</v>
      </c>
      <c r="D58" s="26" t="s">
        <v>202</v>
      </c>
      <c r="E58" s="40" t="s">
        <v>175</v>
      </c>
      <c r="F58" s="40" t="s">
        <v>211</v>
      </c>
      <c r="G58" s="40">
        <v>900</v>
      </c>
      <c r="H58" s="30">
        <v>0</v>
      </c>
      <c r="I58" s="30">
        <v>76377800</v>
      </c>
      <c r="J58" s="30">
        <v>0</v>
      </c>
    </row>
    <row r="59" spans="1:15" s="25" customFormat="1" x14ac:dyDescent="0.25">
      <c r="A59" s="29" t="s">
        <v>204</v>
      </c>
      <c r="B59" s="29" t="s">
        <v>208</v>
      </c>
      <c r="C59" s="25" t="s">
        <v>207</v>
      </c>
      <c r="D59" s="26" t="s">
        <v>202</v>
      </c>
      <c r="E59" s="40" t="s">
        <v>175</v>
      </c>
      <c r="F59" s="40" t="s">
        <v>211</v>
      </c>
      <c r="G59" s="40">
        <v>900</v>
      </c>
      <c r="H59" s="30">
        <v>0</v>
      </c>
      <c r="I59" s="30">
        <v>0</v>
      </c>
      <c r="J59" s="30">
        <v>0</v>
      </c>
    </row>
    <row r="60" spans="1:15" s="25" customFormat="1" x14ac:dyDescent="0.25">
      <c r="A60" s="29" t="s">
        <v>348</v>
      </c>
      <c r="B60" s="29" t="s">
        <v>208</v>
      </c>
      <c r="C60" s="25" t="s">
        <v>207</v>
      </c>
      <c r="D60" s="26" t="s">
        <v>202</v>
      </c>
      <c r="E60" s="40" t="s">
        <v>175</v>
      </c>
      <c r="F60" s="40" t="s">
        <v>211</v>
      </c>
      <c r="G60" s="40">
        <v>900</v>
      </c>
      <c r="H60" s="30">
        <v>2500000</v>
      </c>
      <c r="I60" s="30">
        <v>2500000</v>
      </c>
      <c r="J60" s="30">
        <v>0</v>
      </c>
    </row>
    <row r="61" spans="1:15" s="25" customFormat="1" x14ac:dyDescent="0.25">
      <c r="A61" s="29" t="s">
        <v>205</v>
      </c>
      <c r="B61" s="29" t="s">
        <v>209</v>
      </c>
      <c r="C61" s="25" t="s">
        <v>207</v>
      </c>
      <c r="D61" s="26" t="s">
        <v>202</v>
      </c>
      <c r="E61" s="40" t="s">
        <v>175</v>
      </c>
      <c r="F61" s="40" t="s">
        <v>212</v>
      </c>
      <c r="G61" s="40">
        <v>900</v>
      </c>
      <c r="H61" s="30">
        <v>0</v>
      </c>
      <c r="I61" s="30">
        <v>0</v>
      </c>
      <c r="J61" s="30">
        <v>0</v>
      </c>
    </row>
    <row r="62" spans="1:15" s="25" customFormat="1" x14ac:dyDescent="0.25">
      <c r="A62" s="29" t="s">
        <v>206</v>
      </c>
      <c r="B62" s="29" t="s">
        <v>210</v>
      </c>
      <c r="C62" s="25" t="s">
        <v>207</v>
      </c>
      <c r="D62" s="26" t="s">
        <v>202</v>
      </c>
      <c r="E62" s="40" t="s">
        <v>175</v>
      </c>
      <c r="F62" s="40" t="s">
        <v>213</v>
      </c>
      <c r="G62" s="40">
        <v>900</v>
      </c>
      <c r="H62" s="30">
        <v>0</v>
      </c>
      <c r="I62" s="30">
        <v>0</v>
      </c>
      <c r="J62" s="30">
        <v>0</v>
      </c>
    </row>
    <row r="63" spans="1:15" s="25" customFormat="1" x14ac:dyDescent="0.25">
      <c r="A63" s="29"/>
      <c r="B63" s="29"/>
      <c r="C63" s="26"/>
      <c r="D63" s="26"/>
      <c r="E63" s="39"/>
      <c r="F63" s="40"/>
      <c r="G63" s="40"/>
      <c r="H63" s="30"/>
      <c r="I63" s="30"/>
      <c r="J63" s="30"/>
    </row>
    <row r="64" spans="1:15" s="25" customFormat="1" x14ac:dyDescent="0.25">
      <c r="C64" s="26"/>
      <c r="D64" s="26"/>
      <c r="E64" s="39"/>
      <c r="F64" s="39"/>
      <c r="G64" s="39"/>
      <c r="H64" s="27"/>
      <c r="I64" s="27"/>
      <c r="J64" s="27"/>
    </row>
    <row r="65" spans="1:10" s="25" customFormat="1" x14ac:dyDescent="0.25">
      <c r="A65" s="29"/>
      <c r="C65" s="26"/>
      <c r="D65" s="26"/>
      <c r="E65" s="40"/>
      <c r="F65" s="40"/>
      <c r="G65" s="40"/>
      <c r="H65" s="30"/>
      <c r="I65" s="30">
        <f>SUM(I57:I64)</f>
        <v>103797800</v>
      </c>
      <c r="J65" s="30"/>
    </row>
    <row r="66" spans="1:10" s="25" customFormat="1" x14ac:dyDescent="0.25">
      <c r="A66" s="29"/>
      <c r="C66" s="26"/>
      <c r="D66" s="26"/>
      <c r="E66" s="40"/>
      <c r="F66" s="40"/>
      <c r="G66" s="40"/>
      <c r="H66" s="30"/>
      <c r="I66" s="30"/>
      <c r="J66" s="30"/>
    </row>
    <row r="67" spans="1:10" x14ac:dyDescent="0.25">
      <c r="I67" s="137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opLeftCell="A19" zoomScaleNormal="100" workbookViewId="0">
      <selection activeCell="B52" sqref="B52"/>
    </sheetView>
  </sheetViews>
  <sheetFormatPr defaultRowHeight="15" x14ac:dyDescent="0.25"/>
  <cols>
    <col min="1" max="1" width="31.14062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349</v>
      </c>
      <c r="B1" s="32"/>
      <c r="C1" s="32"/>
      <c r="D1" s="32"/>
    </row>
    <row r="2" spans="1:4" ht="18.75" x14ac:dyDescent="0.3">
      <c r="A2" s="49" t="s">
        <v>335</v>
      </c>
    </row>
    <row r="4" spans="1:4" s="45" customFormat="1" ht="32.25" customHeight="1" x14ac:dyDescent="0.25">
      <c r="A4" s="157" t="s">
        <v>219</v>
      </c>
      <c r="B4" s="47" t="s">
        <v>351</v>
      </c>
      <c r="C4" s="47" t="s">
        <v>350</v>
      </c>
      <c r="D4" s="47" t="s">
        <v>359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359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359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8100000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6500000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1600000</v>
      </c>
    </row>
    <row r="25" spans="1:4" x14ac:dyDescent="0.25">
      <c r="A25" s="14" t="s">
        <v>184</v>
      </c>
      <c r="B25" s="32">
        <v>6000000</v>
      </c>
      <c r="C25" s="32">
        <v>6000000</v>
      </c>
      <c r="D25" s="32">
        <v>4500000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0</v>
      </c>
      <c r="C27" s="32">
        <v>0</v>
      </c>
      <c r="D27" s="32">
        <v>0</v>
      </c>
    </row>
    <row r="28" spans="1:4" x14ac:dyDescent="0.25">
      <c r="A28" s="167" t="s">
        <v>323</v>
      </c>
      <c r="B28" s="32">
        <v>0</v>
      </c>
      <c r="C28" s="32">
        <v>0</v>
      </c>
      <c r="D28" s="32">
        <v>0</v>
      </c>
    </row>
    <row r="29" spans="1:4" x14ac:dyDescent="0.25">
      <c r="A29" s="14" t="s">
        <v>188</v>
      </c>
      <c r="B29" s="32">
        <v>0</v>
      </c>
      <c r="C29" s="32">
        <v>0</v>
      </c>
      <c r="D29" s="32">
        <v>0</v>
      </c>
    </row>
    <row r="30" spans="1:4" x14ac:dyDescent="0.25">
      <c r="A30" s="14" t="s">
        <v>188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185</v>
      </c>
      <c r="B31" s="32">
        <v>10450000</v>
      </c>
      <c r="C31" s="32">
        <v>10450000</v>
      </c>
      <c r="D31" s="32">
        <v>10700000</v>
      </c>
    </row>
    <row r="32" spans="1:4" x14ac:dyDescent="0.25">
      <c r="A32" s="14" t="s">
        <v>186</v>
      </c>
      <c r="B32" s="32">
        <v>9000000</v>
      </c>
      <c r="C32" s="32">
        <v>9000000</v>
      </c>
      <c r="D32" s="32">
        <v>9000000</v>
      </c>
    </row>
    <row r="33" spans="1:4" x14ac:dyDescent="0.25">
      <c r="A33" s="14" t="s">
        <v>187</v>
      </c>
      <c r="B33" s="32">
        <v>1450000</v>
      </c>
      <c r="C33" s="32">
        <v>1450000</v>
      </c>
      <c r="D33" s="32">
        <v>1700000</v>
      </c>
    </row>
    <row r="34" spans="1:4" x14ac:dyDescent="0.25">
      <c r="A34" s="14" t="s">
        <v>503</v>
      </c>
      <c r="B34" s="32">
        <v>0</v>
      </c>
      <c r="C34" s="32">
        <v>0</v>
      </c>
      <c r="D34" s="32">
        <v>2800000</v>
      </c>
    </row>
    <row r="35" spans="1:4" x14ac:dyDescent="0.25">
      <c r="A35" s="167" t="s">
        <v>182</v>
      </c>
      <c r="B35" s="32">
        <v>0</v>
      </c>
      <c r="C35" s="32">
        <v>0</v>
      </c>
      <c r="D35" s="32">
        <v>2500000</v>
      </c>
    </row>
    <row r="36" spans="1:4" x14ac:dyDescent="0.25">
      <c r="A36" s="167" t="s">
        <v>183</v>
      </c>
      <c r="B36" s="32">
        <v>0</v>
      </c>
      <c r="C36" s="32">
        <v>0</v>
      </c>
      <c r="D36" s="32">
        <v>300000</v>
      </c>
    </row>
    <row r="37" spans="1:4" x14ac:dyDescent="0.25">
      <c r="A37" s="14" t="s">
        <v>502</v>
      </c>
      <c r="B37" s="32">
        <v>3000000</v>
      </c>
      <c r="C37" s="32">
        <v>3000000</v>
      </c>
      <c r="D37" s="32">
        <v>5000000</v>
      </c>
    </row>
    <row r="38" spans="1:4" x14ac:dyDescent="0.25">
      <c r="A38" s="167" t="s">
        <v>273</v>
      </c>
      <c r="B38" s="32">
        <v>3000000</v>
      </c>
      <c r="C38" s="32">
        <v>3000000</v>
      </c>
      <c r="D38" s="32">
        <v>4000000</v>
      </c>
    </row>
    <row r="39" spans="1:4" x14ac:dyDescent="0.25">
      <c r="A39" s="167" t="s">
        <v>275</v>
      </c>
      <c r="B39" s="32">
        <v>0</v>
      </c>
      <c r="C39" s="32">
        <v>0</v>
      </c>
      <c r="D39" s="32">
        <v>1000000</v>
      </c>
    </row>
    <row r="40" spans="1:4" s="135" customFormat="1" x14ac:dyDescent="0.25">
      <c r="A40" s="154" t="s">
        <v>131</v>
      </c>
      <c r="B40" s="178">
        <v>32810000</v>
      </c>
      <c r="C40" s="178">
        <v>32810000</v>
      </c>
      <c r="D40" s="178">
        <v>31100000</v>
      </c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351</v>
      </c>
      <c r="C46" s="162" t="s">
        <v>350</v>
      </c>
      <c r="D46" s="162" t="s">
        <v>359</v>
      </c>
    </row>
    <row r="47" spans="1:4" s="42" customFormat="1" x14ac:dyDescent="0.25">
      <c r="A47" s="158" t="s">
        <v>220</v>
      </c>
      <c r="B47" s="48">
        <f>'Zdaňovaná činnost data'!D28-'Zdaňovaná činnost data'!D40</f>
        <v>-16910000</v>
      </c>
      <c r="C47" s="48">
        <f>'Zdaňovaná činnost data'!E28-'Zdaňovaná činnost data'!E40</f>
        <v>-16910000</v>
      </c>
      <c r="D47" s="48">
        <f>'Zdaňovaná činnost data'!F28-'Zdaňovaná činnost data'!F40</f>
        <v>32900000</v>
      </c>
    </row>
    <row r="49" spans="1:4" s="45" customFormat="1" ht="30" x14ac:dyDescent="0.25">
      <c r="A49" s="163" t="s">
        <v>216</v>
      </c>
      <c r="B49" s="185" t="s">
        <v>289</v>
      </c>
      <c r="C49" s="185" t="s">
        <v>290</v>
      </c>
      <c r="D49" s="185" t="s">
        <v>359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5" t="s">
        <v>289</v>
      </c>
      <c r="C66" s="185" t="s">
        <v>290</v>
      </c>
      <c r="D66" s="185" t="s">
        <v>359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41200000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15000000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5900000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2600000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72100000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tabSelected="1" zoomScaleNormal="100" workbookViewId="0">
      <selection activeCell="J41" sqref="J41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349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344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343</v>
      </c>
      <c r="F4" s="62" t="s">
        <v>357</v>
      </c>
      <c r="G4" s="62" t="s">
        <v>345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346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4"/>
      <c r="P12" s="184"/>
      <c r="Q12" s="184"/>
      <c r="R12" s="184"/>
      <c r="S12" s="184"/>
      <c r="T12" s="184"/>
      <c r="U12" s="184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L29" sqref="A1:L29"/>
    </sheetView>
  </sheetViews>
  <sheetFormatPr defaultRowHeight="15" x14ac:dyDescent="0.25"/>
  <cols>
    <col min="1" max="1" width="40.710937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360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367</v>
      </c>
      <c r="C5" s="135" t="s">
        <v>368</v>
      </c>
      <c r="D5"/>
    </row>
    <row r="6" spans="1:4" x14ac:dyDescent="0.25">
      <c r="A6" s="14" t="s">
        <v>10</v>
      </c>
      <c r="B6" s="32">
        <v>111367000</v>
      </c>
      <c r="C6" s="32">
        <v>124456200</v>
      </c>
      <c r="D6"/>
    </row>
    <row r="7" spans="1:4" x14ac:dyDescent="0.25">
      <c r="A7" s="15" t="s">
        <v>8</v>
      </c>
      <c r="B7" s="32">
        <v>2900000</v>
      </c>
      <c r="C7" s="32">
        <v>2100000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8111700</v>
      </c>
      <c r="D10"/>
    </row>
    <row r="11" spans="1:4" x14ac:dyDescent="0.25">
      <c r="A11" s="15" t="s">
        <v>27</v>
      </c>
      <c r="B11" s="32">
        <v>14700000</v>
      </c>
      <c r="C11" s="32">
        <v>19120900</v>
      </c>
      <c r="D11"/>
    </row>
    <row r="12" spans="1:4" x14ac:dyDescent="0.25">
      <c r="A12" s="15" t="s">
        <v>31</v>
      </c>
      <c r="B12" s="32">
        <v>80000</v>
      </c>
      <c r="C12" s="32">
        <v>656600</v>
      </c>
      <c r="D12"/>
    </row>
    <row r="13" spans="1:4" x14ac:dyDescent="0.25">
      <c r="A13" s="15" t="s">
        <v>36</v>
      </c>
      <c r="B13" s="32">
        <v>1255000</v>
      </c>
      <c r="C13" s="32">
        <v>1287000</v>
      </c>
      <c r="D13"/>
    </row>
    <row r="14" spans="1:4" x14ac:dyDescent="0.25">
      <c r="A14" s="15" t="s">
        <v>44</v>
      </c>
      <c r="B14" s="32">
        <v>900000</v>
      </c>
      <c r="C14" s="32">
        <v>900000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4580500</v>
      </c>
      <c r="D16"/>
    </row>
    <row r="17" spans="1:4" x14ac:dyDescent="0.25">
      <c r="A17" s="15" t="s">
        <v>51</v>
      </c>
      <c r="B17" s="32">
        <v>500000</v>
      </c>
      <c r="C17" s="32">
        <v>770500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8174800</v>
      </c>
      <c r="D21"/>
    </row>
    <row r="22" spans="1:4" x14ac:dyDescent="0.25">
      <c r="A22" s="15" t="s">
        <v>79</v>
      </c>
      <c r="B22" s="32">
        <v>0</v>
      </c>
      <c r="C22" s="32">
        <v>384400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580000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1661500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529</v>
      </c>
      <c r="B30" s="32">
        <v>0</v>
      </c>
      <c r="C30" s="32">
        <v>215000</v>
      </c>
      <c r="D30"/>
    </row>
    <row r="31" spans="1:4" x14ac:dyDescent="0.25">
      <c r="A31" s="16" t="s">
        <v>355</v>
      </c>
      <c r="B31" s="32"/>
      <c r="C31" s="32"/>
      <c r="D31"/>
    </row>
    <row r="32" spans="1:4" x14ac:dyDescent="0.25">
      <c r="A32" s="155" t="s">
        <v>97</v>
      </c>
      <c r="B32" s="32">
        <v>0</v>
      </c>
      <c r="C32" s="32">
        <v>215000</v>
      </c>
      <c r="D32"/>
    </row>
    <row r="33" spans="1:6" x14ac:dyDescent="0.25">
      <c r="A33" s="15" t="s">
        <v>96</v>
      </c>
      <c r="B33" s="32">
        <v>62135000</v>
      </c>
      <c r="C33" s="32">
        <v>64752100</v>
      </c>
      <c r="D33"/>
    </row>
    <row r="34" spans="1:6" x14ac:dyDescent="0.25">
      <c r="A34" s="15" t="s">
        <v>125</v>
      </c>
      <c r="B34" s="32">
        <v>120000</v>
      </c>
      <c r="C34" s="32">
        <v>120000</v>
      </c>
      <c r="D34"/>
      <c r="F34" t="s">
        <v>134</v>
      </c>
    </row>
    <row r="35" spans="1:6" x14ac:dyDescent="0.25">
      <c r="A35" s="15" t="s">
        <v>127</v>
      </c>
      <c r="B35" s="32">
        <v>400000</v>
      </c>
      <c r="C35" s="32">
        <v>400000</v>
      </c>
      <c r="D35"/>
    </row>
    <row r="36" spans="1:6" x14ac:dyDescent="0.25">
      <c r="A36" s="15" t="s">
        <v>129</v>
      </c>
      <c r="B36" s="32">
        <v>0</v>
      </c>
      <c r="C36" s="32">
        <v>236200</v>
      </c>
      <c r="D36"/>
    </row>
    <row r="37" spans="1:6" x14ac:dyDescent="0.25">
      <c r="A37" s="14" t="s">
        <v>13</v>
      </c>
      <c r="B37" s="32">
        <v>31695400</v>
      </c>
      <c r="C37" s="32">
        <v>151341300</v>
      </c>
      <c r="D37"/>
    </row>
    <row r="38" spans="1:6" x14ac:dyDescent="0.25">
      <c r="A38" s="15" t="s">
        <v>15</v>
      </c>
      <c r="B38" s="32">
        <v>218400</v>
      </c>
      <c r="C38" s="32">
        <v>29286100</v>
      </c>
      <c r="D38"/>
    </row>
    <row r="39" spans="1:6" x14ac:dyDescent="0.25">
      <c r="A39" s="15" t="s">
        <v>19</v>
      </c>
      <c r="B39" s="32">
        <v>167000</v>
      </c>
      <c r="C39" s="32">
        <v>1509800</v>
      </c>
      <c r="D39"/>
    </row>
    <row r="40" spans="1:6" x14ac:dyDescent="0.25">
      <c r="A40" s="15" t="s">
        <v>27</v>
      </c>
      <c r="B40" s="32">
        <v>0</v>
      </c>
      <c r="C40" s="32">
        <v>40954100</v>
      </c>
      <c r="D40"/>
    </row>
    <row r="41" spans="1:6" x14ac:dyDescent="0.25">
      <c r="A41" s="15" t="s">
        <v>455</v>
      </c>
      <c r="B41" s="32">
        <v>0</v>
      </c>
      <c r="C41" s="32">
        <v>15000000</v>
      </c>
      <c r="D41"/>
    </row>
    <row r="42" spans="1:6" x14ac:dyDescent="0.25">
      <c r="A42" s="16" t="s">
        <v>457</v>
      </c>
      <c r="B42" s="32"/>
      <c r="C42" s="32"/>
      <c r="D42"/>
    </row>
    <row r="43" spans="1:6" x14ac:dyDescent="0.25">
      <c r="A43" s="155" t="s">
        <v>456</v>
      </c>
      <c r="B43" s="32">
        <v>0</v>
      </c>
      <c r="C43" s="32">
        <v>15000000</v>
      </c>
      <c r="D43"/>
    </row>
    <row r="44" spans="1:6" x14ac:dyDescent="0.25">
      <c r="A44" s="15" t="s">
        <v>31</v>
      </c>
      <c r="B44" s="32">
        <v>12000000</v>
      </c>
      <c r="C44" s="32">
        <v>30500000</v>
      </c>
      <c r="D44"/>
    </row>
    <row r="45" spans="1:6" x14ac:dyDescent="0.25">
      <c r="A45" s="15" t="s">
        <v>47</v>
      </c>
      <c r="B45" s="32">
        <v>0</v>
      </c>
      <c r="C45" s="32">
        <v>1312000</v>
      </c>
      <c r="D45"/>
    </row>
    <row r="46" spans="1:6" x14ac:dyDescent="0.25">
      <c r="A46" s="15" t="s">
        <v>58</v>
      </c>
      <c r="B46" s="32">
        <v>1000000</v>
      </c>
      <c r="C46" s="32">
        <v>1249900</v>
      </c>
      <c r="D46"/>
    </row>
    <row r="47" spans="1:6" x14ac:dyDescent="0.25">
      <c r="A47" s="15" t="s">
        <v>55</v>
      </c>
      <c r="B47" s="32">
        <v>0</v>
      </c>
      <c r="C47" s="32">
        <v>14287600</v>
      </c>
      <c r="D47"/>
    </row>
    <row r="48" spans="1:6" x14ac:dyDescent="0.25">
      <c r="A48" s="15" t="s">
        <v>62</v>
      </c>
      <c r="B48" s="32">
        <v>500000</v>
      </c>
      <c r="C48" s="32">
        <v>1443800</v>
      </c>
      <c r="D48"/>
    </row>
    <row r="49" spans="1:3" customFormat="1" x14ac:dyDescent="0.25">
      <c r="A49" s="15" t="s">
        <v>87</v>
      </c>
      <c r="B49" s="32">
        <v>0</v>
      </c>
      <c r="C49" s="32">
        <v>0</v>
      </c>
    </row>
    <row r="50" spans="1:3" customFormat="1" x14ac:dyDescent="0.25">
      <c r="A50" s="15" t="s">
        <v>96</v>
      </c>
      <c r="B50" s="32">
        <v>17810000</v>
      </c>
      <c r="C50" s="32">
        <v>15798000</v>
      </c>
    </row>
    <row r="51" spans="1:3" customFormat="1" x14ac:dyDescent="0.25">
      <c r="A51" s="14" t="s">
        <v>131</v>
      </c>
      <c r="B51" s="32">
        <v>143062400</v>
      </c>
      <c r="C51" s="32">
        <v>275797500</v>
      </c>
    </row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2025-10-13T16:31:56Z</dcterms:modified>
</cp:coreProperties>
</file>