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8C07D838-0A4B-4D56-89BA-62C545685AC0}" xr6:coauthVersionLast="47" xr6:coauthVersionMax="47" xr10:uidLastSave="{00000000-0000-0000-0000-000000000000}"/>
  <workbookProtection workbookAlgorithmName="SHA-512" workbookHashValue="+jY88DErQHONF6jCFtod6Vv013wqL3Xaw3dxO+Up59eo6Ltf24WlwhncqOVEEhOqpxsYkyolx3NODkO9tqV3lw==" workbookSaltValue="7KYHlgSzfqMU0uOKemevNA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266" r:id="rId13"/>
    <pivotCache cacheId="271" r:id="rId14"/>
    <pivotCache cacheId="276" r:id="rId15"/>
    <pivotCache cacheId="281" r:id="rId16"/>
    <pivotCache cacheId="286" r:id="rId17"/>
    <pivotCache cacheId="296" r:id="rId18"/>
    <pivotCache cacheId="308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O151" i="1" l="1"/>
  <c r="O1" i="1"/>
  <c r="N151" i="1"/>
  <c r="N1" i="1"/>
  <c r="B111" i="7"/>
  <c r="C111" i="7"/>
  <c r="D47" i="11" l="1"/>
  <c r="F30" i="11"/>
  <c r="F28" i="11"/>
  <c r="S107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43" i="1" l="1"/>
  <c r="Q66" i="1"/>
  <c r="Q83" i="1"/>
  <c r="Q95" i="1"/>
  <c r="Q107" i="1"/>
  <c r="Q142" i="1"/>
  <c r="Q149" i="1"/>
  <c r="Q148" i="1"/>
  <c r="Q147" i="1"/>
  <c r="Q146" i="1"/>
  <c r="Q145" i="1"/>
  <c r="Q136" i="1"/>
  <c r="Q105" i="1"/>
  <c r="Q94" i="1"/>
  <c r="Q93" i="1"/>
  <c r="Q92" i="1"/>
  <c r="Q91" i="1"/>
  <c r="Q89" i="1"/>
  <c r="Q86" i="1"/>
  <c r="Q72" i="1"/>
  <c r="Q71" i="1"/>
  <c r="Q62" i="1"/>
  <c r="Q60" i="1"/>
  <c r="Q59" i="1"/>
  <c r="Q58" i="1"/>
  <c r="Q57" i="1"/>
  <c r="Q52" i="1"/>
  <c r="Q50" i="1"/>
  <c r="Q48" i="1"/>
  <c r="Q37" i="1"/>
  <c r="Q15" i="1"/>
  <c r="Q4" i="1"/>
  <c r="P151" i="1"/>
  <c r="U107" i="1" l="1"/>
  <c r="Q156" i="1"/>
  <c r="R15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Q27" i="1" l="1"/>
  <c r="Q17" i="1" l="1"/>
  <c r="Q151" i="1" s="1"/>
  <c r="R148" i="1"/>
  <c r="R58" i="1"/>
  <c r="R147" i="1" l="1"/>
  <c r="R59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7" i="14"/>
  <c r="F26" i="11"/>
  <c r="D47" i="14" s="1"/>
  <c r="E26" i="11"/>
  <c r="C47" i="14" s="1"/>
  <c r="P1" i="1"/>
  <c r="R149" i="1" l="1"/>
  <c r="R146" i="1"/>
  <c r="R145" i="1"/>
  <c r="R142" i="1"/>
  <c r="R136" i="1"/>
  <c r="R107" i="1"/>
  <c r="R105" i="1"/>
  <c r="R95" i="1"/>
  <c r="R94" i="1"/>
  <c r="R93" i="1"/>
  <c r="R92" i="1"/>
  <c r="R91" i="1"/>
  <c r="R89" i="1"/>
  <c r="R86" i="1"/>
  <c r="R83" i="1"/>
  <c r="R72" i="1"/>
  <c r="R71" i="1"/>
  <c r="R66" i="1"/>
  <c r="R62" i="1"/>
  <c r="R60" i="1"/>
  <c r="R57" i="1"/>
  <c r="R52" i="1"/>
  <c r="R50" i="1"/>
  <c r="R48" i="1"/>
  <c r="R43" i="1"/>
  <c r="R37" i="1"/>
  <c r="R27" i="1"/>
  <c r="R17" i="1"/>
  <c r="R4" i="1"/>
  <c r="R151" i="1" l="1"/>
</calcChain>
</file>

<file path=xl/sharedStrings.xml><?xml version="1.0" encoding="utf-8"?>
<sst xmlns="http://schemas.openxmlformats.org/spreadsheetml/2006/main" count="2236" uniqueCount="428">
  <si>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</si>
  <si>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</si>
  <si>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</si>
  <si>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</si>
  <si>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</si>
  <si>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</si>
  <si>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</si>
  <si>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</si>
  <si>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</si>
  <si>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</si>
  <si>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</si>
  <si>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</si>
  <si>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</si>
  <si>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</si>
  <si>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</si>
  <si>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</si>
  <si>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</si>
  <si>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</si>
  <si>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</si>
  <si>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</si>
  <si>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</si>
  <si>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</si>
  <si>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</si>
  <si>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</si>
  <si>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</si>
  <si>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</si>
  <si>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</si>
  <si>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</si>
  <si>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</si>
  <si>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úprava učeben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</si>
  <si>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</si>
  <si>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</si>
  <si>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</si>
  <si>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</si>
  <si>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</si>
  <si>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</si>
  <si>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</si>
  <si>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</si>
  <si>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</si>
  <si>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</si>
  <si>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</si>
  <si>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</si>
  <si>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</si>
  <si>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</si>
  <si>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</si>
  <si>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</si>
  <si>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</si>
  <si>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</si>
  <si>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</si>
  <si>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</si>
  <si>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</si>
  <si>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</si>
  <si>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</si>
  <si>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</si>
  <si>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</si>
  <si>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</si>
  <si>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</si>
  <si>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</si>
  <si>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</si>
  <si>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</si>
  <si>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</si>
  <si>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</si>
  <si>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</si>
  <si>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</si>
  <si>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</si>
  <si>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</si>
  <si>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</si>
  <si>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</si>
  <si>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</si>
  <si>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</si>
  <si>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</si>
  <si>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</si>
  <si>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</si>
  <si>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</si>
  <si>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</si>
  <si>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</si>
  <si>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</si>
  <si>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</si>
  <si>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</si>
  <si>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</si>
  <si>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</si>
  <si>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</si>
  <si>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</si>
  <si>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</si>
  <si>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</si>
  <si>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</si>
  <si>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</si>
  <si>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</si>
  <si>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</si>
  <si>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</si>
  <si>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</si>
  <si>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</si>
  <si>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</si>
  <si>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</si>
  <si>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</si>
  <si>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</si>
  <si>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</si>
  <si>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</si>
  <si>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</si>
  <si>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</si>
  <si>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</si>
  <si>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</si>
  <si>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</si>
  <si>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</si>
  <si>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</si>
  <si>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</si>
  <si>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</si>
  <si>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</si>
  <si>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</si>
  <si>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</si>
  <si>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</si>
  <si>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</si>
  <si>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</si>
  <si>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</si>
  <si>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</si>
  <si>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</si>
  <si>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</si>
  <si>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</si>
  <si>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</si>
  <si>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</si>
  <si>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</si>
  <si>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</si>
  <si>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</si>
  <si>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</si>
  <si>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</si>
  <si>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</si>
  <si>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</si>
  <si>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</si>
  <si>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</si>
  <si>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</si>
  <si>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</si>
  <si>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</si>
  <si>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</si>
  <si>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</si>
  <si>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</si>
  <si>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</si>
  <si>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</si>
  <si>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</si>
  <si>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</si>
  <si>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</si>
  <si>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</si>
  <si>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</si>
  <si>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</si>
  <si>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</si>
  <si>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</si>
  <si>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</si>
  <si>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</si>
  <si>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</si>
  <si>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</si>
  <si>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</si>
  <si>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</si>
  <si>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</si>
  <si>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</si>
  <si>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</si>
  <si>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</si>
  <si>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</si>
  <si>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</si>
  <si>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</si>
  <si>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</si>
  <si>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</si>
  <si>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</si>
  <si>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</si>
  <si>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</si>
  <si>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</si>
  <si>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</si>
  <si>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</si>
  <si>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</si>
  <si>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</si>
  <si>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</si>
  <si>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</si>
  <si>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</si>
  <si>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</si>
  <si>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</si>
  <si>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</si>
  <si>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</si>
  <si>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</si>
  <si>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</si>
  <si>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</si>
  <si>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</si>
  <si>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</si>
  <si>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</si>
  <si>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</si>
  <si>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</si>
  <si>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</si>
  <si>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</si>
  <si>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</si>
  <si>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</si>
  <si>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</si>
  <si>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</si>
  <si>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</si>
  <si>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</si>
  <si>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</si>
  <si>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</si>
  <si>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</si>
  <si>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</si>
  <si>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</si>
  <si>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</si>
  <si>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</si>
  <si>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</si>
  <si>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</si>
  <si>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</si>
  <si>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</si>
  <si>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</si>
  <si>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</si>
  <si>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</si>
  <si>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</si>
  <si>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</si>
  <si>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</si>
  <si>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</si>
  <si>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</si>
  <si>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</si>
  <si>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</si>
  <si>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</si>
  <si>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</si>
  <si>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</si>
  <si>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</si>
  <si>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</si>
  <si>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</si>
  <si>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</si>
  <si>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</si>
  <si>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</si>
  <si>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</si>
  <si>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</si>
  <si>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</si>
  <si>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</si>
  <si>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</si>
  <si>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</si>
  <si>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</si>
  <si>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</si>
  <si>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</si>
  <si>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</si>
  <si>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</si>
  <si>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</si>
  <si>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</si>
  <si>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</si>
  <si>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</si>
  <si>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</si>
  <si>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</si>
  <si>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</si>
  <si>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</si>
  <si>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</si>
  <si>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</si>
  <si>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</si>
  <si>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</si>
  <si>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</si>
  <si>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</si>
  <si>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</si>
  <si>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</si>
  <si>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</si>
  <si>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</si>
  <si>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</si>
  <si>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</si>
  <si>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</si>
  <si>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</si>
  <si>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</si>
  <si>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</si>
  <si>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</si>
  <si>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</si>
  <si>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</si>
  <si>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</si>
  <si>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</si>
  <si>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</si>
  <si>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</si>
  <si>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</si>
  <si>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</si>
  <si>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</si>
  <si>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</si>
  <si>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</si>
  <si>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</si>
  <si>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</si>
  <si>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</si>
  <si>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</si>
  <si>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</si>
  <si>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</si>
  <si>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</si>
  <si>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</si>
  <si>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</si>
  <si>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</si>
  <si>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</si>
  <si>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</si>
  <si>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</si>
  <si>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</si>
  <si>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</si>
  <si>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</si>
  <si>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</si>
  <si>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</si>
  <si>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</si>
  <si>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</si>
  <si>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</si>
  <si>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</si>
  <si>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</si>
  <si>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</si>
  <si>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</si>
  <si>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</si>
  <si>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</si>
  <si>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</si>
  <si>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</si>
  <si>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</si>
  <si>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</si>
  <si>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</si>
  <si>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</si>
  <si>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</si>
  <si>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</si>
  <si>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</si>
  <si>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</si>
  <si>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</si>
  <si>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</si>
  <si>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</si>
  <si>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</si>
  <si>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</si>
  <si>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</si>
  <si>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</si>
  <si>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</si>
  <si>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</si>
  <si>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</si>
  <si>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</si>
  <si>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</si>
  <si>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</si>
  <si>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</si>
  <si>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dotace na zkapacitnění ZŠ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</si>
  <si>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</si>
  <si>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</si>
  <si>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</si>
  <si>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</si>
  <si>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</si>
  <si>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</si>
  <si>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</si>
  <si>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</si>
  <si>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</si>
  <si>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</si>
  <si>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</si>
  <si>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</si>
  <si>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</si>
  <si>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</si>
  <si>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</si>
  <si>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</si>
  <si>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</si>
  <si>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</si>
  <si>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</si>
  <si>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</si>
  <si>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</si>
  <si>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</si>
  <si>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</si>
  <si>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Saldo rozpočtu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</si>
  <si>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</si>
  <si>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</si>
  <si>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</si>
  <si>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</si>
  <si>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</si>
  <si>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</si>
  <si>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</si>
  <si>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</si>
  <si>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</si>
  <si>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</si>
  <si>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</si>
  <si>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</si>
  <si>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</si>
  <si>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</si>
  <si>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</si>
  <si>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</si>
  <si>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</si>
  <si>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</si>
  <si>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</si>
  <si>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</si>
  <si>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</si>
  <si>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</si>
  <si>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</si>
  <si>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</si>
  <si>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</si>
  <si>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</si>
  <si>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</si>
  <si>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</si>
  <si>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</si>
  <si>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</si>
  <si>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</si>
  <si>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</si>
  <si>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</si>
  <si>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</si>
  <si>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</si>
  <si>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</si>
  <si>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</si>
  <si>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</si>
  <si>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</si>
  <si>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</si>
  <si>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</si>
  <si>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</si>
  <si>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</si>
  <si>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</si>
  <si>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</si>
  <si>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</si>
  <si>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</si>
  <si>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</si>
  <si>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</si>
  <si>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</si>
  <si>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</si>
  <si>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</si>
  <si>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</si>
  <si>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</si>
  <si>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</si>
  <si>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</si>
  <si>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</si>
  <si>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</si>
  <si>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</si>
  <si>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</si>
  <si>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</si>
  <si>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</si>
  <si>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</si>
  <si>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</si>
  <si>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</si>
  <si>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</si>
  <si>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</si>
  <si>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</si>
  <si>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</si>
  <si>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</si>
  <si>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</si>
  <si>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</si>
  <si>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</si>
  <si>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</si>
  <si>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</si>
  <si>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</si>
  <si>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</si>
  <si>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</si>
  <si>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</si>
  <si>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</si>
  <si>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</si>
  <si>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Rozpočtová opatření Městské části Praha 19 ke květnu 2025</t>
  </si>
  <si>
    <t>dotace HMP na primární prevenci</t>
  </si>
  <si>
    <t>dotace MŠMT OP 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</si>
</sst>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0" xfId="2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2916667" createdVersion="6" refreshedVersion="8" minRefreshableVersion="3" recordCount="6" xr:uid="{00000000-000A-0000-FFFF-FFFF09000000}">
  <cacheSource type="worksheet">
    <worksheetSource ref="A49:J55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3148151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3611113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384259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3958336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4189814" createdVersion="6" refreshedVersion="8" minRefreshableVersion="3" recordCount="41" xr:uid="{00000000-000A-0000-FFFF-FFFF1D000000}">
  <cacheSource type="worksheet">
    <worksheetSource name="Tabulka3"/>
  </cacheSource>
  <cacheFields count="13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dotace inflace"/>
        <s v="investiční dotace"/>
        <s v="dotace na zkapacitnění ZŠ"/>
        <s v="Finanční vypořádání"/>
        <s v="Převod HV zdaňované činnosti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s v="2321"/>
        <n v="214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14.322124652776" createdVersion="6" refreshedVersion="8" minRefreshableVersion="3" recordCount="146" xr:uid="{00000000-000A-0000-FFFF-FFFF14000000}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40">
        <n v="5171"/>
        <n v="5169"/>
        <n v="612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51"/>
        <n v="5175"/>
        <n v="5163"/>
        <n v="5347"/>
        <n v="6171" u="1"/>
      </sharedItems>
    </cacheField>
    <cacheField name="Popis položky" numFmtId="0">
      <sharedItems count="156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údržba budov"/>
        <s v="úprava učeben"/>
        <s v="zkapacitnění ZŠ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3092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 count="12">
        <n v="0"/>
        <n v="81722000000"/>
        <n v="81831000000"/>
        <n v="81832000000"/>
        <n v="81834000000"/>
        <n v="81687000000"/>
        <n v="81530000000"/>
        <n v="81956000000"/>
        <n v="80500000000"/>
        <n v="8180200000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39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Běžné výdaje příspěvek ZŠ Kbely"/>
        <s v="UZ - Zkapacitnění ZŠ Kbe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809000"/>
    <n v="2480900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250000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m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4"/>
    <x v="9"/>
    <x v="4"/>
    <n v="0"/>
    <n v="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9"/>
    <x v="11"/>
    <x v="5"/>
    <n v="1000000"/>
    <n v="1000000"/>
    <n v="1000000"/>
    <m/>
    <m/>
    <m/>
  </r>
  <r>
    <x v="15"/>
    <x v="6"/>
    <x v="2"/>
    <x v="0"/>
    <x v="1"/>
    <x v="12"/>
    <x v="5"/>
    <n v="0"/>
    <n v="0"/>
    <n v="0"/>
    <m/>
    <m/>
    <m/>
  </r>
  <r>
    <x v="16"/>
    <x v="7"/>
    <x v="3"/>
    <x v="0"/>
    <x v="10"/>
    <x v="13"/>
    <x v="5"/>
    <n v="54405300"/>
    <n v="54405300"/>
    <n v="54405300"/>
    <m/>
    <m/>
    <m/>
  </r>
  <r>
    <x v="17"/>
    <x v="7"/>
    <x v="3"/>
    <x v="1"/>
    <x v="10"/>
    <x v="13"/>
    <x v="5"/>
    <n v="0"/>
    <n v="0"/>
    <n v="0"/>
    <m/>
    <m/>
    <m/>
  </r>
  <r>
    <x v="18"/>
    <x v="7"/>
    <x v="3"/>
    <x v="1"/>
    <x v="10"/>
    <x v="13"/>
    <x v="5"/>
    <n v="0"/>
    <n v="0"/>
    <n v="0"/>
    <m/>
    <m/>
    <m/>
  </r>
  <r>
    <x v="19"/>
    <x v="7"/>
    <x v="3"/>
    <x v="1"/>
    <x v="10"/>
    <x v="13"/>
    <x v="5"/>
    <n v="0"/>
    <n v="0"/>
    <n v="0"/>
    <m/>
    <m/>
    <m/>
  </r>
  <r>
    <x v="20"/>
    <x v="7"/>
    <x v="3"/>
    <x v="1"/>
    <x v="10"/>
    <x v="13"/>
    <x v="5"/>
    <n v="0"/>
    <n v="0"/>
    <n v="0"/>
    <m/>
    <m/>
    <m/>
  </r>
  <r>
    <x v="21"/>
    <x v="7"/>
    <x v="3"/>
    <x v="1"/>
    <x v="10"/>
    <x v="13"/>
    <x v="5"/>
    <n v="0"/>
    <n v="0"/>
    <n v="0"/>
    <n v="96"/>
    <m/>
    <m/>
  </r>
  <r>
    <x v="22"/>
    <x v="7"/>
    <x v="3"/>
    <x v="1"/>
    <x v="10"/>
    <x v="13"/>
    <x v="5"/>
    <n v="0"/>
    <n v="0"/>
    <n v="0"/>
    <n v="81"/>
    <m/>
    <m/>
  </r>
  <r>
    <x v="23"/>
    <x v="7"/>
    <x v="3"/>
    <x v="1"/>
    <x v="10"/>
    <x v="13"/>
    <x v="5"/>
    <n v="0"/>
    <n v="23600"/>
    <n v="0"/>
    <n v="81"/>
    <m/>
    <m/>
  </r>
  <r>
    <x v="24"/>
    <x v="7"/>
    <x v="3"/>
    <x v="1"/>
    <x v="10"/>
    <x v="13"/>
    <x v="5"/>
    <n v="0"/>
    <n v="0"/>
    <n v="0"/>
    <n v="98"/>
    <m/>
    <m/>
  </r>
  <r>
    <x v="24"/>
    <x v="7"/>
    <x v="3"/>
    <x v="1"/>
    <x v="10"/>
    <x v="13"/>
    <x v="5"/>
    <n v="0"/>
    <n v="91200"/>
    <n v="0"/>
    <n v="115"/>
    <m/>
    <m/>
  </r>
  <r>
    <x v="25"/>
    <x v="7"/>
    <x v="3"/>
    <x v="1"/>
    <x v="10"/>
    <x v="13"/>
    <x v="5"/>
    <n v="0"/>
    <n v="0"/>
    <n v="0"/>
    <n v="137"/>
    <m/>
    <m/>
  </r>
  <r>
    <x v="26"/>
    <x v="7"/>
    <x v="3"/>
    <x v="1"/>
    <x v="10"/>
    <x v="14"/>
    <x v="5"/>
    <n v="0"/>
    <n v="10000000"/>
    <n v="0"/>
    <n v="148"/>
    <m/>
    <m/>
  </r>
  <r>
    <x v="27"/>
    <x v="7"/>
    <x v="3"/>
    <x v="1"/>
    <x v="10"/>
    <x v="14"/>
    <x v="5"/>
    <n v="0"/>
    <n v="0"/>
    <n v="0"/>
    <n v="84"/>
    <m/>
    <m/>
  </r>
  <r>
    <x v="28"/>
    <x v="7"/>
    <x v="3"/>
    <x v="1"/>
    <x v="10"/>
    <x v="13"/>
    <x v="5"/>
    <n v="0"/>
    <n v="0"/>
    <n v="0"/>
    <m/>
    <m/>
    <m/>
  </r>
  <r>
    <x v="16"/>
    <x v="8"/>
    <x v="3"/>
    <x v="0"/>
    <x v="10"/>
    <x v="13"/>
    <x v="5"/>
    <n v="11924100"/>
    <n v="11924100"/>
    <n v="11924100"/>
    <m/>
    <m/>
    <m/>
  </r>
  <r>
    <x v="16"/>
    <x v="8"/>
    <x v="3"/>
    <x v="1"/>
    <x v="10"/>
    <x v="13"/>
    <x v="5"/>
    <n v="0"/>
    <n v="264000"/>
    <n v="0"/>
    <n v="13010"/>
    <m/>
    <m/>
  </r>
  <r>
    <x v="16"/>
    <x v="8"/>
    <x v="3"/>
    <x v="1"/>
    <x v="10"/>
    <x v="13"/>
    <x v="5"/>
    <n v="0"/>
    <n v="0"/>
    <n v="0"/>
    <n v="13024"/>
    <m/>
    <m/>
  </r>
  <r>
    <x v="16"/>
    <x v="8"/>
    <x v="3"/>
    <x v="1"/>
    <x v="10"/>
    <x v="13"/>
    <x v="5"/>
    <n v="0"/>
    <n v="0"/>
    <n v="0"/>
    <n v="13015"/>
    <m/>
    <m/>
  </r>
  <r>
    <x v="16"/>
    <x v="8"/>
    <x v="3"/>
    <x v="1"/>
    <x v="10"/>
    <x v="13"/>
    <x v="5"/>
    <n v="0"/>
    <n v="0"/>
    <n v="0"/>
    <n v="98008"/>
    <m/>
    <m/>
  </r>
  <r>
    <x v="16"/>
    <x v="8"/>
    <x v="3"/>
    <x v="1"/>
    <x v="10"/>
    <x v="13"/>
    <x v="5"/>
    <n v="0"/>
    <n v="0"/>
    <n v="0"/>
    <n v="14004"/>
    <m/>
    <m/>
  </r>
  <r>
    <x v="16"/>
    <x v="8"/>
    <x v="3"/>
    <x v="1"/>
    <x v="10"/>
    <x v="13"/>
    <x v="5"/>
    <n v="0"/>
    <n v="2237200"/>
    <n v="0"/>
    <n v="33092"/>
    <m/>
    <m/>
  </r>
  <r>
    <x v="26"/>
    <x v="8"/>
    <x v="3"/>
    <x v="1"/>
    <x v="10"/>
    <x v="14"/>
    <x v="5"/>
    <n v="0"/>
    <n v="0"/>
    <n v="0"/>
    <n v="17526"/>
    <m/>
    <m/>
  </r>
  <r>
    <x v="29"/>
    <x v="9"/>
    <x v="3"/>
    <x v="0"/>
    <x v="10"/>
    <x v="15"/>
    <x v="5"/>
    <n v="25000000"/>
    <n v="25000000"/>
    <n v="25000000"/>
    <m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0"/>
    <n v="0"/>
  </r>
  <r>
    <x v="3"/>
    <n v="3111"/>
    <x v="4"/>
    <x v="17"/>
    <n v="96"/>
    <x v="1"/>
    <x v="0"/>
    <n v="4"/>
    <x v="1"/>
    <x v="1"/>
    <x v="4"/>
    <s v="AKCE"/>
    <x v="0"/>
    <n v="0"/>
    <n v="0"/>
    <n v="0"/>
  </r>
  <r>
    <x v="3"/>
    <n v="3111"/>
    <x v="5"/>
    <x v="18"/>
    <n v="90"/>
    <x v="1"/>
    <x v="0"/>
    <n v="4"/>
    <x v="1"/>
    <x v="1"/>
    <x v="5"/>
    <s v="AKCE"/>
    <x v="1"/>
    <n v="0"/>
    <n v="1342800"/>
    <n v="0"/>
  </r>
  <r>
    <x v="3"/>
    <n v="3111"/>
    <x v="5"/>
    <x v="19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0"/>
    <n v="0"/>
    <x v="1"/>
    <x v="0"/>
    <n v="4"/>
    <x v="1"/>
    <x v="1"/>
    <x v="0"/>
    <s v="Běžné výdaje"/>
    <x v="0"/>
    <n v="0"/>
    <n v="0"/>
    <n v="0"/>
  </r>
  <r>
    <x v="3"/>
    <n v="3111"/>
    <x v="3"/>
    <x v="21"/>
    <n v="0"/>
    <x v="1"/>
    <x v="0"/>
    <n v="4"/>
    <x v="1"/>
    <x v="1"/>
    <x v="0"/>
    <s v="Běžné výdaje"/>
    <x v="0"/>
    <n v="0"/>
    <n v="0"/>
    <n v="0"/>
  </r>
  <r>
    <x v="3"/>
    <n v="3111"/>
    <x v="0"/>
    <x v="22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3"/>
    <n v="0"/>
    <x v="1"/>
    <x v="0"/>
    <n v="4"/>
    <x v="1"/>
    <x v="1"/>
    <x v="6"/>
    <s v="Běžné výdaje"/>
    <x v="0"/>
    <n v="14500000"/>
    <n v="14500000"/>
    <n v="14500000"/>
  </r>
  <r>
    <x v="4"/>
    <n v="3113"/>
    <x v="3"/>
    <x v="24"/>
    <n v="81"/>
    <x v="1"/>
    <x v="0"/>
    <n v="4"/>
    <x v="1"/>
    <x v="1"/>
    <x v="4"/>
    <s v="AKCE"/>
    <x v="0"/>
    <n v="0"/>
    <n v="0"/>
    <n v="0"/>
  </r>
  <r>
    <x v="4"/>
    <n v="3113"/>
    <x v="4"/>
    <x v="25"/>
    <n v="115"/>
    <x v="1"/>
    <x v="0"/>
    <n v="4"/>
    <x v="1"/>
    <x v="1"/>
    <x v="4"/>
    <s v="AKCE"/>
    <x v="0"/>
    <n v="0"/>
    <n v="91900"/>
    <n v="0"/>
  </r>
  <r>
    <x v="4"/>
    <n v="3113"/>
    <x v="4"/>
    <x v="26"/>
    <n v="33092"/>
    <x v="1"/>
    <x v="0"/>
    <n v="4"/>
    <x v="1"/>
    <x v="1"/>
    <x v="4"/>
    <s v="AKCE"/>
    <x v="0"/>
    <n v="0"/>
    <n v="2237200"/>
    <n v="0"/>
  </r>
  <r>
    <x v="4"/>
    <n v="3113"/>
    <x v="4"/>
    <x v="27"/>
    <n v="96"/>
    <x v="1"/>
    <x v="0"/>
    <n v="4"/>
    <x v="1"/>
    <x v="1"/>
    <x v="4"/>
    <s v="AKCE"/>
    <x v="0"/>
    <n v="0"/>
    <n v="0"/>
    <n v="0"/>
  </r>
  <r>
    <x v="4"/>
    <n v="3113"/>
    <x v="0"/>
    <x v="28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29"/>
    <n v="0"/>
    <x v="1"/>
    <x v="0"/>
    <n v="4"/>
    <x v="1"/>
    <x v="1"/>
    <x v="0"/>
    <s v="Běžné výdaje"/>
    <x v="1"/>
    <n v="0"/>
    <n v="0"/>
    <n v="0"/>
  </r>
  <r>
    <x v="4"/>
    <n v="3113"/>
    <x v="2"/>
    <x v="30"/>
    <n v="90"/>
    <x v="1"/>
    <x v="6"/>
    <n v="4"/>
    <x v="1"/>
    <x v="1"/>
    <x v="7"/>
    <s v="AKCE"/>
    <x v="1"/>
    <n v="0"/>
    <n v="20000000"/>
    <n v="0"/>
  </r>
  <r>
    <x v="4"/>
    <n v="3113"/>
    <x v="2"/>
    <x v="30"/>
    <n v="84"/>
    <x v="1"/>
    <x v="6"/>
    <n v="4"/>
    <x v="1"/>
    <x v="1"/>
    <x v="7"/>
    <s v="AKCE"/>
    <x v="1"/>
    <n v="0"/>
    <n v="0"/>
    <n v="0"/>
  </r>
  <r>
    <x v="4"/>
    <n v="3113"/>
    <x v="2"/>
    <x v="30"/>
    <n v="148"/>
    <x v="1"/>
    <x v="6"/>
    <n v="4"/>
    <x v="1"/>
    <x v="1"/>
    <x v="7"/>
    <s v="AKCE"/>
    <x v="1"/>
    <n v="0"/>
    <n v="19500000"/>
    <n v="0"/>
  </r>
  <r>
    <x v="5"/>
    <n v="3314"/>
    <x v="6"/>
    <x v="31"/>
    <n v="0"/>
    <x v="3"/>
    <x v="0"/>
    <n v="6"/>
    <x v="3"/>
    <x v="3"/>
    <x v="0"/>
    <s v="Běžné výdaje"/>
    <x v="0"/>
    <n v="60000"/>
    <n v="60000"/>
    <n v="60000"/>
  </r>
  <r>
    <x v="5"/>
    <n v="3314"/>
    <x v="6"/>
    <x v="31"/>
    <n v="81"/>
    <x v="3"/>
    <x v="0"/>
    <n v="6"/>
    <x v="3"/>
    <x v="3"/>
    <x v="4"/>
    <s v="AKCE"/>
    <x v="0"/>
    <n v="0"/>
    <n v="23600"/>
    <n v="0"/>
  </r>
  <r>
    <x v="5"/>
    <n v="3314"/>
    <x v="7"/>
    <x v="32"/>
    <n v="0"/>
    <x v="3"/>
    <x v="0"/>
    <n v="6"/>
    <x v="3"/>
    <x v="3"/>
    <x v="0"/>
    <s v="Běžné výdaje"/>
    <x v="0"/>
    <n v="10000"/>
    <n v="10000"/>
    <n v="10000"/>
  </r>
  <r>
    <x v="5"/>
    <n v="3314"/>
    <x v="8"/>
    <x v="33"/>
    <n v="0"/>
    <x v="3"/>
    <x v="0"/>
    <n v="6"/>
    <x v="3"/>
    <x v="3"/>
    <x v="0"/>
    <s v="Běžné výdaje"/>
    <x v="0"/>
    <n v="10000"/>
    <n v="10000"/>
    <n v="10000"/>
  </r>
  <r>
    <x v="5"/>
    <n v="3314"/>
    <x v="7"/>
    <x v="32"/>
    <n v="0"/>
    <x v="4"/>
    <x v="0"/>
    <n v="6"/>
    <x v="1"/>
    <x v="1"/>
    <x v="0"/>
    <s v="Běžné výdaje"/>
    <x v="0"/>
    <n v="0"/>
    <n v="0"/>
    <n v="0"/>
  </r>
  <r>
    <x v="5"/>
    <n v="3314"/>
    <x v="2"/>
    <x v="34"/>
    <n v="0"/>
    <x v="4"/>
    <x v="0"/>
    <n v="6"/>
    <x v="1"/>
    <x v="1"/>
    <x v="8"/>
    <s v="AKCE"/>
    <x v="1"/>
    <n v="12000000"/>
    <n v="12000000"/>
    <n v="12000000"/>
  </r>
  <r>
    <x v="6"/>
    <n v="3392"/>
    <x v="9"/>
    <x v="35"/>
    <n v="0"/>
    <x v="4"/>
    <x v="0"/>
    <n v="6"/>
    <x v="1"/>
    <x v="1"/>
    <x v="0"/>
    <s v="Běžné výdaje"/>
    <x v="0"/>
    <n v="1000000"/>
    <n v="1000000"/>
    <n v="1000000"/>
  </r>
  <r>
    <x v="6"/>
    <n v="3392"/>
    <x v="1"/>
    <x v="36"/>
    <n v="0"/>
    <x v="4"/>
    <x v="0"/>
    <n v="6"/>
    <x v="1"/>
    <x v="1"/>
    <x v="0"/>
    <s v="Běžné výdaje"/>
    <x v="0"/>
    <n v="100000"/>
    <n v="100000"/>
    <n v="100000"/>
  </r>
  <r>
    <x v="6"/>
    <n v="3392"/>
    <x v="1"/>
    <x v="37"/>
    <n v="0"/>
    <x v="4"/>
    <x v="0"/>
    <n v="6"/>
    <x v="1"/>
    <x v="1"/>
    <x v="0"/>
    <s v="Běžné výdaje"/>
    <x v="0"/>
    <n v="100000"/>
    <n v="100000"/>
    <n v="100000"/>
  </r>
  <r>
    <x v="6"/>
    <n v="3392"/>
    <x v="10"/>
    <x v="38"/>
    <n v="0"/>
    <x v="4"/>
    <x v="0"/>
    <n v="6"/>
    <x v="1"/>
    <x v="1"/>
    <x v="0"/>
    <s v="Běžné výdaje"/>
    <x v="0"/>
    <n v="55000"/>
    <n v="55000"/>
    <n v="55000"/>
  </r>
  <r>
    <x v="6"/>
    <n v="3392"/>
    <x v="10"/>
    <x v="39"/>
    <n v="98"/>
    <x v="4"/>
    <x v="0"/>
    <n v="6"/>
    <x v="1"/>
    <x v="1"/>
    <x v="4"/>
    <s v="AKCE"/>
    <x v="0"/>
    <n v="0"/>
    <n v="0"/>
    <n v="0"/>
  </r>
  <r>
    <x v="7"/>
    <n v="3399"/>
    <x v="11"/>
    <x v="40"/>
    <n v="0"/>
    <x v="5"/>
    <x v="0"/>
    <n v="6"/>
    <x v="4"/>
    <x v="4"/>
    <x v="0"/>
    <s v="Běžné výdaje"/>
    <x v="0"/>
    <n v="10000"/>
    <n v="10000"/>
    <n v="10000"/>
  </r>
  <r>
    <x v="7"/>
    <n v="3399"/>
    <x v="12"/>
    <x v="41"/>
    <n v="0"/>
    <x v="5"/>
    <x v="0"/>
    <n v="6"/>
    <x v="4"/>
    <x v="4"/>
    <x v="0"/>
    <s v="Běžné výdaje"/>
    <x v="0"/>
    <n v="110000"/>
    <n v="110000"/>
    <n v="110000"/>
  </r>
  <r>
    <x v="8"/>
    <n v="3399"/>
    <x v="1"/>
    <x v="42"/>
    <n v="0"/>
    <x v="3"/>
    <x v="0"/>
    <n v="6"/>
    <x v="3"/>
    <x v="3"/>
    <x v="0"/>
    <s v="Běžné výdaje"/>
    <x v="0"/>
    <n v="900000"/>
    <n v="900000"/>
    <n v="900000"/>
  </r>
  <r>
    <x v="8"/>
    <n v="3399"/>
    <x v="2"/>
    <x v="39"/>
    <n v="98"/>
    <x v="4"/>
    <x v="0"/>
    <n v="6"/>
    <x v="1"/>
    <x v="1"/>
    <x v="4"/>
    <s v="AKCE"/>
    <x v="0"/>
    <n v="0"/>
    <n v="0"/>
    <n v="0"/>
  </r>
  <r>
    <x v="9"/>
    <n v="3419"/>
    <x v="8"/>
    <x v="43"/>
    <n v="0"/>
    <x v="1"/>
    <x v="0"/>
    <n v="4"/>
    <x v="1"/>
    <x v="1"/>
    <x v="0"/>
    <s v="Běžné výdaje"/>
    <x v="0"/>
    <n v="100000"/>
    <n v="100000"/>
    <n v="100000"/>
  </r>
  <r>
    <x v="9"/>
    <n v="3419"/>
    <x v="10"/>
    <x v="44"/>
    <n v="0"/>
    <x v="1"/>
    <x v="0"/>
    <n v="4"/>
    <x v="1"/>
    <x v="1"/>
    <x v="0"/>
    <s v="Běžné výdaje"/>
    <x v="0"/>
    <n v="1005000"/>
    <n v="1005000"/>
    <n v="1005000"/>
  </r>
  <r>
    <x v="9"/>
    <n v="3419"/>
    <x v="10"/>
    <x v="44"/>
    <n v="98"/>
    <x v="1"/>
    <x v="0"/>
    <n v="4"/>
    <x v="1"/>
    <x v="1"/>
    <x v="4"/>
    <s v="AKCE"/>
    <x v="0"/>
    <n v="0"/>
    <n v="243000"/>
    <n v="0"/>
  </r>
  <r>
    <x v="9"/>
    <n v="3419"/>
    <x v="10"/>
    <x v="44"/>
    <n v="98"/>
    <x v="1"/>
    <x v="0"/>
    <n v="4"/>
    <x v="1"/>
    <x v="1"/>
    <x v="4"/>
    <s v="AKCE"/>
    <x v="0"/>
    <n v="0"/>
    <n v="0"/>
    <n v="0"/>
  </r>
  <r>
    <x v="9"/>
    <n v="3419"/>
    <x v="3"/>
    <x v="45"/>
    <n v="0"/>
    <x v="1"/>
    <x v="0"/>
    <n v="4"/>
    <x v="1"/>
    <x v="1"/>
    <x v="9"/>
    <s v="Běžné výdaje"/>
    <x v="0"/>
    <n v="3000000"/>
    <n v="3000000"/>
    <n v="3000000"/>
  </r>
  <r>
    <x v="10"/>
    <n v="3421"/>
    <x v="10"/>
    <x v="46"/>
    <n v="0"/>
    <x v="1"/>
    <x v="0"/>
    <n v="4"/>
    <x v="1"/>
    <x v="1"/>
    <x v="0"/>
    <s v="Běžné výdaje"/>
    <x v="0"/>
    <n v="500000"/>
    <n v="500000"/>
    <n v="500000"/>
  </r>
  <r>
    <x v="10"/>
    <n v="3421"/>
    <x v="10"/>
    <x v="47"/>
    <n v="98"/>
    <x v="1"/>
    <x v="0"/>
    <n v="4"/>
    <x v="1"/>
    <x v="1"/>
    <x v="4"/>
    <s v="AKCE"/>
    <x v="0"/>
    <n v="0"/>
    <n v="243000"/>
    <n v="0"/>
  </r>
  <r>
    <x v="10"/>
    <n v="3421"/>
    <x v="10"/>
    <x v="47"/>
    <n v="98"/>
    <x v="1"/>
    <x v="0"/>
    <n v="4"/>
    <x v="1"/>
    <x v="1"/>
    <x v="4"/>
    <s v="AKCE"/>
    <x v="0"/>
    <n v="0"/>
    <n v="0"/>
    <n v="0"/>
  </r>
  <r>
    <x v="11"/>
    <n v="3541"/>
    <x v="1"/>
    <x v="48"/>
    <n v="0"/>
    <x v="6"/>
    <x v="0"/>
    <n v="5"/>
    <x v="5"/>
    <x v="5"/>
    <x v="0"/>
    <s v="Běžné výdaje"/>
    <x v="0"/>
    <n v="185000"/>
    <n v="185000"/>
    <n v="185000"/>
  </r>
  <r>
    <x v="11"/>
    <n v="3541"/>
    <x v="1"/>
    <x v="49"/>
    <n v="0"/>
    <x v="6"/>
    <x v="0"/>
    <n v="5"/>
    <x v="5"/>
    <x v="5"/>
    <x v="0"/>
    <s v="Běžné výdaje"/>
    <x v="0"/>
    <n v="432000"/>
    <n v="432000"/>
    <n v="432000"/>
  </r>
  <r>
    <x v="12"/>
    <n v="3632"/>
    <x v="8"/>
    <x v="33"/>
    <n v="0"/>
    <x v="7"/>
    <x v="0"/>
    <n v="8"/>
    <x v="0"/>
    <x v="0"/>
    <x v="0"/>
    <s v="Běžné výdaje"/>
    <x v="0"/>
    <n v="60000"/>
    <n v="60000"/>
    <n v="60000"/>
  </r>
  <r>
    <x v="12"/>
    <n v="3632"/>
    <x v="13"/>
    <x v="50"/>
    <n v="0"/>
    <x v="7"/>
    <x v="0"/>
    <n v="8"/>
    <x v="0"/>
    <x v="0"/>
    <x v="0"/>
    <s v="Běžné výdaje"/>
    <x v="0"/>
    <n v="50000"/>
    <n v="50000"/>
    <n v="50000"/>
  </r>
  <r>
    <x v="12"/>
    <n v="3632"/>
    <x v="0"/>
    <x v="51"/>
    <n v="0"/>
    <x v="7"/>
    <x v="0"/>
    <n v="8"/>
    <x v="0"/>
    <x v="0"/>
    <x v="0"/>
    <s v="Běžné výdaje"/>
    <x v="0"/>
    <n v="250000"/>
    <n v="250000"/>
    <n v="250000"/>
  </r>
  <r>
    <x v="12"/>
    <n v="3632"/>
    <x v="2"/>
    <x v="52"/>
    <n v="90"/>
    <x v="7"/>
    <x v="7"/>
    <n v="8"/>
    <x v="0"/>
    <x v="0"/>
    <x v="10"/>
    <s v="AKCE"/>
    <x v="1"/>
    <n v="0"/>
    <n v="13587600"/>
    <n v="0"/>
  </r>
  <r>
    <x v="13"/>
    <n v="3613"/>
    <x v="2"/>
    <x v="53"/>
    <n v="0"/>
    <x v="8"/>
    <x v="8"/>
    <n v="8"/>
    <x v="2"/>
    <x v="2"/>
    <x v="11"/>
    <s v="AKCE"/>
    <x v="1"/>
    <n v="1000000"/>
    <n v="1000000"/>
    <n v="1000000"/>
  </r>
  <r>
    <x v="13"/>
    <n v="3613"/>
    <x v="2"/>
    <x v="53"/>
    <n v="84"/>
    <x v="8"/>
    <x v="8"/>
    <n v="8"/>
    <x v="2"/>
    <x v="2"/>
    <x v="12"/>
    <s v="AKCE"/>
    <x v="1"/>
    <n v="0"/>
    <n v="0"/>
    <n v="0"/>
  </r>
  <r>
    <x v="13"/>
    <n v="3613"/>
    <x v="2"/>
    <x v="53"/>
    <n v="90"/>
    <x v="8"/>
    <x v="8"/>
    <n v="8"/>
    <x v="2"/>
    <x v="2"/>
    <x v="12"/>
    <s v="AKCE"/>
    <x v="1"/>
    <n v="0"/>
    <n v="0"/>
    <n v="0"/>
  </r>
  <r>
    <x v="13"/>
    <n v="3613"/>
    <x v="2"/>
    <x v="54"/>
    <n v="90"/>
    <x v="8"/>
    <x v="9"/>
    <n v="8"/>
    <x v="2"/>
    <x v="2"/>
    <x v="13"/>
    <s v="AKCE"/>
    <x v="1"/>
    <n v="0"/>
    <n v="249900"/>
    <n v="0"/>
  </r>
  <r>
    <x v="13"/>
    <n v="3613"/>
    <x v="2"/>
    <x v="55"/>
    <n v="0"/>
    <x v="8"/>
    <x v="0"/>
    <n v="8"/>
    <x v="2"/>
    <x v="2"/>
    <x v="0"/>
    <s v="Běžné výdaje"/>
    <x v="1"/>
    <n v="0"/>
    <n v="0"/>
    <n v="0"/>
  </r>
  <r>
    <x v="14"/>
    <n v="3722"/>
    <x v="1"/>
    <x v="56"/>
    <n v="0"/>
    <x v="9"/>
    <x v="0"/>
    <n v="2"/>
    <x v="0"/>
    <x v="0"/>
    <x v="0"/>
    <s v="Běžné výdaje"/>
    <x v="0"/>
    <n v="180000"/>
    <n v="180000"/>
    <n v="180000"/>
  </r>
  <r>
    <x v="15"/>
    <n v="3745"/>
    <x v="14"/>
    <x v="57"/>
    <n v="0"/>
    <x v="9"/>
    <x v="0"/>
    <n v="2"/>
    <x v="0"/>
    <x v="0"/>
    <x v="0"/>
    <s v="Běžné výdaje"/>
    <x v="0"/>
    <n v="800000"/>
    <n v="800000"/>
    <n v="800000"/>
  </r>
  <r>
    <x v="15"/>
    <n v="3745"/>
    <x v="8"/>
    <x v="58"/>
    <n v="0"/>
    <x v="9"/>
    <x v="0"/>
    <n v="2"/>
    <x v="0"/>
    <x v="0"/>
    <x v="0"/>
    <s v="Běžné výdaje"/>
    <x v="0"/>
    <n v="350000"/>
    <n v="350000"/>
    <n v="350000"/>
  </r>
  <r>
    <x v="15"/>
    <n v="3745"/>
    <x v="7"/>
    <x v="59"/>
    <n v="0"/>
    <x v="9"/>
    <x v="0"/>
    <n v="2"/>
    <x v="0"/>
    <x v="0"/>
    <x v="0"/>
    <s v="Běžné výdaje"/>
    <x v="0"/>
    <n v="100000"/>
    <n v="100000"/>
    <n v="100000"/>
  </r>
  <r>
    <x v="15"/>
    <n v="3745"/>
    <x v="1"/>
    <x v="60"/>
    <n v="0"/>
    <x v="9"/>
    <x v="0"/>
    <n v="2"/>
    <x v="0"/>
    <x v="0"/>
    <x v="0"/>
    <s v="Běžné výdaje"/>
    <x v="0"/>
    <n v="3650000"/>
    <n v="3650000"/>
    <n v="3650000"/>
  </r>
  <r>
    <x v="15"/>
    <n v="3745"/>
    <x v="1"/>
    <x v="60"/>
    <n v="0"/>
    <x v="9"/>
    <x v="0"/>
    <n v="2"/>
    <x v="0"/>
    <x v="0"/>
    <x v="0"/>
    <s v="Běžné výdaje"/>
    <x v="0"/>
    <n v="200000"/>
    <n v="200000"/>
    <n v="200000"/>
  </r>
  <r>
    <x v="15"/>
    <n v="3745"/>
    <x v="1"/>
    <x v="61"/>
    <n v="118"/>
    <x v="9"/>
    <x v="0"/>
    <n v="2"/>
    <x v="0"/>
    <x v="0"/>
    <x v="14"/>
    <s v="AKCE"/>
    <x v="0"/>
    <n v="0"/>
    <n v="2000000"/>
    <n v="0"/>
  </r>
  <r>
    <x v="15"/>
    <n v="3745"/>
    <x v="0"/>
    <x v="62"/>
    <n v="0"/>
    <x v="9"/>
    <x v="0"/>
    <n v="2"/>
    <x v="0"/>
    <x v="0"/>
    <x v="0"/>
    <s v="Běžné výdaje"/>
    <x v="0"/>
    <n v="400000"/>
    <n v="400000"/>
    <n v="400000"/>
  </r>
  <r>
    <x v="15"/>
    <n v="3745"/>
    <x v="1"/>
    <x v="60"/>
    <n v="0"/>
    <x v="9"/>
    <x v="0"/>
    <n v="2"/>
    <x v="0"/>
    <x v="0"/>
    <x v="0"/>
    <s v="Běžné výdaje"/>
    <x v="0"/>
    <n v="100000"/>
    <n v="100000"/>
    <n v="100000"/>
  </r>
  <r>
    <x v="15"/>
    <n v="3745"/>
    <x v="0"/>
    <x v="63"/>
    <n v="0"/>
    <x v="9"/>
    <x v="0"/>
    <n v="2"/>
    <x v="0"/>
    <x v="0"/>
    <x v="0"/>
    <s v="Běžné výdaje"/>
    <x v="0"/>
    <n v="350000"/>
    <n v="350000"/>
    <n v="350000"/>
  </r>
  <r>
    <x v="15"/>
    <n v="3745"/>
    <x v="5"/>
    <x v="64"/>
    <n v="0"/>
    <x v="9"/>
    <x v="0"/>
    <n v="2"/>
    <x v="0"/>
    <x v="0"/>
    <x v="0"/>
    <s v="Běžné výdaje"/>
    <x v="1"/>
    <n v="500000"/>
    <n v="500000"/>
    <n v="500000"/>
  </r>
  <r>
    <x v="15"/>
    <n v="3745"/>
    <x v="5"/>
    <x v="65"/>
    <n v="90"/>
    <x v="9"/>
    <x v="10"/>
    <n v="2"/>
    <x v="0"/>
    <x v="0"/>
    <x v="15"/>
    <s v="AKCE"/>
    <x v="1"/>
    <n v="0"/>
    <n v="943800"/>
    <n v="0"/>
  </r>
  <r>
    <x v="16"/>
    <n v="4351"/>
    <x v="15"/>
    <x v="66"/>
    <n v="0"/>
    <x v="10"/>
    <x v="0"/>
    <n v="5"/>
    <x v="3"/>
    <x v="3"/>
    <x v="0"/>
    <s v="Běžné výdaje"/>
    <x v="0"/>
    <n v="80000"/>
    <n v="80000"/>
    <n v="80000"/>
  </r>
  <r>
    <x v="16"/>
    <n v="4351"/>
    <x v="15"/>
    <x v="67"/>
    <n v="0"/>
    <x v="11"/>
    <x v="0"/>
    <n v="5"/>
    <x v="1"/>
    <x v="1"/>
    <x v="0"/>
    <s v="Běžné výdaje"/>
    <x v="0"/>
    <n v="150000"/>
    <n v="150000"/>
    <n v="150000"/>
  </r>
  <r>
    <x v="16"/>
    <n v="4351"/>
    <x v="15"/>
    <x v="67"/>
    <n v="98"/>
    <x v="11"/>
    <x v="0"/>
    <n v="5"/>
    <x v="1"/>
    <x v="1"/>
    <x v="4"/>
    <s v="AKCE"/>
    <x v="0"/>
    <n v="0"/>
    <n v="0"/>
    <n v="0"/>
  </r>
  <r>
    <x v="16"/>
    <n v="4351"/>
    <x v="8"/>
    <x v="68"/>
    <n v="0"/>
    <x v="12"/>
    <x v="0"/>
    <n v="5"/>
    <x v="2"/>
    <x v="2"/>
    <x v="0"/>
    <s v="Běžné výdaje"/>
    <x v="0"/>
    <n v="20000"/>
    <n v="20000"/>
    <n v="20000"/>
  </r>
  <r>
    <x v="16"/>
    <n v="4351"/>
    <x v="9"/>
    <x v="69"/>
    <n v="0"/>
    <x v="12"/>
    <x v="0"/>
    <n v="5"/>
    <x v="2"/>
    <x v="2"/>
    <x v="0"/>
    <s v="Běžné výdaje"/>
    <x v="0"/>
    <n v="160000"/>
    <n v="160000"/>
    <n v="160000"/>
  </r>
  <r>
    <x v="16"/>
    <n v="4351"/>
    <x v="13"/>
    <x v="70"/>
    <n v="0"/>
    <x v="12"/>
    <x v="0"/>
    <n v="5"/>
    <x v="2"/>
    <x v="2"/>
    <x v="0"/>
    <s v="Běžné výdaje"/>
    <x v="0"/>
    <n v="20000"/>
    <n v="20000"/>
    <n v="20000"/>
  </r>
  <r>
    <x v="17"/>
    <n v="4379"/>
    <x v="1"/>
    <x v="71"/>
    <n v="0"/>
    <x v="13"/>
    <x v="0"/>
    <n v="5"/>
    <x v="6"/>
    <x v="6"/>
    <x v="0"/>
    <s v="Běžné výdaje"/>
    <x v="0"/>
    <n v="170000"/>
    <n v="170000"/>
    <n v="170000"/>
  </r>
  <r>
    <x v="17"/>
    <n v="4379"/>
    <x v="1"/>
    <x v="72"/>
    <n v="0"/>
    <x v="14"/>
    <x v="0"/>
    <n v="5"/>
    <x v="6"/>
    <x v="6"/>
    <x v="0"/>
    <s v="Běžné výdaje"/>
    <x v="0"/>
    <n v="170000"/>
    <n v="170000"/>
    <n v="170000"/>
  </r>
  <r>
    <x v="18"/>
    <n v="4311"/>
    <x v="16"/>
    <x v="73"/>
    <n v="0"/>
    <x v="10"/>
    <x v="0"/>
    <n v="5"/>
    <x v="3"/>
    <x v="3"/>
    <x v="4"/>
    <s v="AKCE"/>
    <x v="0"/>
    <n v="0"/>
    <n v="0"/>
    <n v="0"/>
  </r>
  <r>
    <x v="19"/>
    <n v="4339"/>
    <x v="1"/>
    <x v="74"/>
    <n v="13010"/>
    <x v="14"/>
    <x v="0"/>
    <n v="5"/>
    <x v="6"/>
    <x v="6"/>
    <x v="4"/>
    <s v="AKCE"/>
    <x v="0"/>
    <n v="0"/>
    <n v="264000"/>
    <n v="0"/>
  </r>
  <r>
    <x v="20"/>
    <n v="5212"/>
    <x v="8"/>
    <x v="75"/>
    <n v="0"/>
    <x v="15"/>
    <x v="0"/>
    <n v="7"/>
    <x v="5"/>
    <x v="5"/>
    <x v="0"/>
    <s v="Běžné výdaje"/>
    <x v="0"/>
    <n v="399000"/>
    <n v="399000"/>
    <n v="399000"/>
  </r>
  <r>
    <x v="21"/>
    <n v="5311"/>
    <x v="8"/>
    <x v="76"/>
    <n v="0"/>
    <x v="15"/>
    <x v="0"/>
    <n v="7"/>
    <x v="5"/>
    <x v="5"/>
    <x v="0"/>
    <s v="Běžné výdaje"/>
    <x v="0"/>
    <n v="435000"/>
    <n v="435000"/>
    <n v="435000"/>
  </r>
  <r>
    <x v="22"/>
    <n v="5512"/>
    <x v="7"/>
    <x v="77"/>
    <n v="0"/>
    <x v="16"/>
    <x v="0"/>
    <n v="7"/>
    <x v="1"/>
    <x v="1"/>
    <x v="0"/>
    <s v="Běžné výdaje"/>
    <x v="0"/>
    <n v="200000"/>
    <n v="200000"/>
    <n v="200000"/>
  </r>
  <r>
    <x v="22"/>
    <n v="5512"/>
    <x v="7"/>
    <x v="78"/>
    <n v="81"/>
    <x v="16"/>
    <x v="0"/>
    <n v="7"/>
    <x v="1"/>
    <x v="1"/>
    <x v="4"/>
    <s v="AKCE"/>
    <x v="0"/>
    <n v="0"/>
    <n v="0"/>
    <n v="0"/>
  </r>
  <r>
    <x v="22"/>
    <n v="5512"/>
    <x v="8"/>
    <x v="33"/>
    <n v="0"/>
    <x v="16"/>
    <x v="0"/>
    <n v="7"/>
    <x v="1"/>
    <x v="1"/>
    <x v="0"/>
    <s v="Běžné výdaje"/>
    <x v="0"/>
    <n v="200000"/>
    <n v="200000"/>
    <n v="200000"/>
  </r>
  <r>
    <x v="22"/>
    <n v="5512"/>
    <x v="8"/>
    <x v="79"/>
    <n v="81"/>
    <x v="16"/>
    <x v="0"/>
    <n v="7"/>
    <x v="1"/>
    <x v="1"/>
    <x v="4"/>
    <s v="AKCE"/>
    <x v="0"/>
    <n v="0"/>
    <n v="0"/>
    <n v="0"/>
  </r>
  <r>
    <x v="22"/>
    <n v="5512"/>
    <x v="9"/>
    <x v="80"/>
    <n v="0"/>
    <x v="16"/>
    <x v="0"/>
    <n v="7"/>
    <x v="1"/>
    <x v="1"/>
    <x v="0"/>
    <s v="Běžné výdaje"/>
    <x v="0"/>
    <n v="400000"/>
    <n v="400000"/>
    <n v="400000"/>
  </r>
  <r>
    <x v="22"/>
    <n v="5512"/>
    <x v="17"/>
    <x v="81"/>
    <n v="0"/>
    <x v="16"/>
    <x v="0"/>
    <n v="7"/>
    <x v="1"/>
    <x v="1"/>
    <x v="0"/>
    <s v="Běžné výdaje"/>
    <x v="0"/>
    <n v="100000"/>
    <n v="100000"/>
    <n v="100000"/>
  </r>
  <r>
    <x v="22"/>
    <n v="5512"/>
    <x v="0"/>
    <x v="82"/>
    <n v="0"/>
    <x v="16"/>
    <x v="0"/>
    <n v="7"/>
    <x v="1"/>
    <x v="1"/>
    <x v="0"/>
    <s v="Běžné výdaje"/>
    <x v="0"/>
    <n v="100000"/>
    <n v="100000"/>
    <n v="100000"/>
  </r>
  <r>
    <x v="22"/>
    <n v="5512"/>
    <x v="0"/>
    <x v="83"/>
    <n v="81"/>
    <x v="16"/>
    <x v="0"/>
    <n v="7"/>
    <x v="1"/>
    <x v="1"/>
    <x v="4"/>
    <s v="AKCE"/>
    <x v="0"/>
    <n v="0"/>
    <n v="0"/>
    <n v="0"/>
  </r>
  <r>
    <x v="22"/>
    <n v="5512"/>
    <x v="2"/>
    <x v="84"/>
    <n v="0"/>
    <x v="16"/>
    <x v="0"/>
    <n v="7"/>
    <x v="1"/>
    <x v="1"/>
    <x v="0"/>
    <s v="Běžné výdaje"/>
    <x v="1"/>
    <n v="0"/>
    <n v="0"/>
    <n v="0"/>
  </r>
  <r>
    <x v="22"/>
    <n v="5512"/>
    <x v="0"/>
    <x v="85"/>
    <n v="14004"/>
    <x v="16"/>
    <x v="0"/>
    <n v="7"/>
    <x v="1"/>
    <x v="1"/>
    <x v="4"/>
    <s v="AKCE"/>
    <x v="0"/>
    <n v="0"/>
    <n v="0"/>
    <n v="0"/>
  </r>
  <r>
    <x v="23"/>
    <n v="6112"/>
    <x v="18"/>
    <x v="86"/>
    <n v="0"/>
    <x v="17"/>
    <x v="0"/>
    <n v="9"/>
    <x v="3"/>
    <x v="3"/>
    <x v="0"/>
    <s v="Běžné výdaje"/>
    <x v="0"/>
    <n v="5840000"/>
    <n v="5840000"/>
    <n v="5840000"/>
  </r>
  <r>
    <x v="23"/>
    <n v="6112"/>
    <x v="19"/>
    <x v="87"/>
    <n v="0"/>
    <x v="17"/>
    <x v="0"/>
    <n v="9"/>
    <x v="3"/>
    <x v="3"/>
    <x v="0"/>
    <s v="Běžné výdaje"/>
    <x v="0"/>
    <n v="1630000"/>
    <n v="1630000"/>
    <n v="1630000"/>
  </r>
  <r>
    <x v="24"/>
    <n v="6171"/>
    <x v="16"/>
    <x v="88"/>
    <n v="0"/>
    <x v="17"/>
    <x v="0"/>
    <n v="9"/>
    <x v="3"/>
    <x v="3"/>
    <x v="0"/>
    <s v="Běžné výdaje"/>
    <x v="0"/>
    <n v="34500000"/>
    <n v="34500000"/>
    <n v="34500000"/>
  </r>
  <r>
    <x v="24"/>
    <n v="6171"/>
    <x v="16"/>
    <x v="89"/>
    <n v="13024"/>
    <x v="17"/>
    <x v="0"/>
    <n v="9"/>
    <x v="3"/>
    <x v="3"/>
    <x v="4"/>
    <s v="AKCE"/>
    <x v="0"/>
    <n v="0"/>
    <n v="0"/>
    <n v="0"/>
  </r>
  <r>
    <x v="24"/>
    <n v="6171"/>
    <x v="14"/>
    <x v="90"/>
    <n v="0"/>
    <x v="17"/>
    <x v="0"/>
    <n v="9"/>
    <x v="3"/>
    <x v="3"/>
    <x v="0"/>
    <s v="Běžné výdaje"/>
    <x v="0"/>
    <n v="1398000"/>
    <n v="1398000"/>
    <n v="1398000"/>
  </r>
  <r>
    <x v="24"/>
    <n v="6171"/>
    <x v="19"/>
    <x v="91"/>
    <n v="0"/>
    <x v="17"/>
    <x v="0"/>
    <n v="9"/>
    <x v="3"/>
    <x v="3"/>
    <x v="0"/>
    <s v="Běžné výdaje"/>
    <x v="0"/>
    <n v="8751000"/>
    <n v="8751000"/>
    <n v="8751000"/>
  </r>
  <r>
    <x v="24"/>
    <n v="6171"/>
    <x v="20"/>
    <x v="92"/>
    <n v="0"/>
    <x v="17"/>
    <x v="0"/>
    <n v="9"/>
    <x v="3"/>
    <x v="3"/>
    <x v="0"/>
    <s v="Běžné výdaje"/>
    <x v="0"/>
    <n v="3118000"/>
    <n v="3118000"/>
    <n v="3118000"/>
  </r>
  <r>
    <x v="24"/>
    <n v="6171"/>
    <x v="21"/>
    <x v="93"/>
    <n v="0"/>
    <x v="17"/>
    <x v="0"/>
    <n v="9"/>
    <x v="3"/>
    <x v="3"/>
    <x v="0"/>
    <s v="Běžné výdaje"/>
    <x v="0"/>
    <n v="230000"/>
    <n v="230000"/>
    <n v="230000"/>
  </r>
  <r>
    <x v="24"/>
    <n v="6171"/>
    <x v="22"/>
    <x v="94"/>
    <n v="0"/>
    <x v="17"/>
    <x v="0"/>
    <n v="9"/>
    <x v="3"/>
    <x v="3"/>
    <x v="0"/>
    <s v="Běžné výdaje"/>
    <x v="0"/>
    <n v="178000"/>
    <n v="178000"/>
    <n v="178000"/>
  </r>
  <r>
    <x v="24"/>
    <n v="6171"/>
    <x v="6"/>
    <x v="95"/>
    <n v="0"/>
    <x v="17"/>
    <x v="0"/>
    <n v="9"/>
    <x v="3"/>
    <x v="3"/>
    <x v="0"/>
    <s v="Běžné výdaje"/>
    <x v="0"/>
    <n v="40000"/>
    <n v="40000"/>
    <n v="40000"/>
  </r>
  <r>
    <x v="24"/>
    <n v="6171"/>
    <x v="7"/>
    <x v="96"/>
    <n v="0"/>
    <x v="17"/>
    <x v="0"/>
    <n v="9"/>
    <x v="3"/>
    <x v="3"/>
    <x v="0"/>
    <s v="Běžné výdaje"/>
    <x v="0"/>
    <n v="500000"/>
    <n v="500000"/>
    <n v="500000"/>
  </r>
  <r>
    <x v="24"/>
    <n v="6171"/>
    <x v="8"/>
    <x v="97"/>
    <n v="0"/>
    <x v="17"/>
    <x v="0"/>
    <n v="9"/>
    <x v="3"/>
    <x v="3"/>
    <x v="0"/>
    <s v="Běžné výdaje"/>
    <x v="0"/>
    <n v="600000"/>
    <n v="600000"/>
    <n v="600000"/>
  </r>
  <r>
    <x v="24"/>
    <n v="6171"/>
    <x v="17"/>
    <x v="81"/>
    <n v="0"/>
    <x v="17"/>
    <x v="0"/>
    <n v="9"/>
    <x v="3"/>
    <x v="3"/>
    <x v="0"/>
    <s v="Běžné výdaje"/>
    <x v="0"/>
    <n v="100000"/>
    <n v="100000"/>
    <n v="100000"/>
  </r>
  <r>
    <x v="24"/>
    <n v="6171"/>
    <x v="23"/>
    <x v="98"/>
    <n v="0"/>
    <x v="17"/>
    <x v="0"/>
    <n v="9"/>
    <x v="3"/>
    <x v="3"/>
    <x v="0"/>
    <s v="Běžné výdaje"/>
    <x v="0"/>
    <n v="200000"/>
    <n v="200000"/>
    <n v="200000"/>
  </r>
  <r>
    <x v="24"/>
    <n v="6171"/>
    <x v="24"/>
    <x v="99"/>
    <n v="0"/>
    <x v="17"/>
    <x v="0"/>
    <n v="9"/>
    <x v="3"/>
    <x v="3"/>
    <x v="0"/>
    <s v="Běžné výdaje"/>
    <x v="0"/>
    <n v="550000"/>
    <n v="550000"/>
    <n v="550000"/>
  </r>
  <r>
    <x v="24"/>
    <n v="6171"/>
    <x v="25"/>
    <x v="100"/>
    <n v="0"/>
    <x v="17"/>
    <x v="0"/>
    <n v="9"/>
    <x v="3"/>
    <x v="3"/>
    <x v="0"/>
    <s v="Běžné výdaje"/>
    <x v="0"/>
    <n v="160000"/>
    <n v="160000"/>
    <n v="160000"/>
  </r>
  <r>
    <x v="24"/>
    <n v="6171"/>
    <x v="26"/>
    <x v="101"/>
    <n v="0"/>
    <x v="17"/>
    <x v="0"/>
    <n v="9"/>
    <x v="3"/>
    <x v="3"/>
    <x v="0"/>
    <s v="Běžné výdaje"/>
    <x v="0"/>
    <n v="550000"/>
    <n v="550000"/>
    <n v="550000"/>
  </r>
  <r>
    <x v="24"/>
    <n v="6171"/>
    <x v="27"/>
    <x v="102"/>
    <n v="0"/>
    <x v="17"/>
    <x v="0"/>
    <n v="9"/>
    <x v="3"/>
    <x v="3"/>
    <x v="0"/>
    <s v="Běžné výdaje"/>
    <x v="0"/>
    <n v="400000"/>
    <n v="400000"/>
    <n v="400000"/>
  </r>
  <r>
    <x v="24"/>
    <n v="6171"/>
    <x v="27"/>
    <x v="102"/>
    <n v="0"/>
    <x v="17"/>
    <x v="0"/>
    <n v="9"/>
    <x v="3"/>
    <x v="3"/>
    <x v="0"/>
    <s v="Běžné výdaje"/>
    <x v="0"/>
    <n v="0"/>
    <n v="83800"/>
    <n v="83800"/>
  </r>
  <r>
    <x v="24"/>
    <n v="6171"/>
    <x v="27"/>
    <x v="103"/>
    <n v="0"/>
    <x v="17"/>
    <x v="0"/>
    <n v="9"/>
    <x v="3"/>
    <x v="3"/>
    <x v="4"/>
    <s v="AKCE"/>
    <x v="0"/>
    <n v="0"/>
    <n v="0"/>
    <n v="0"/>
  </r>
  <r>
    <x v="24"/>
    <n v="6171"/>
    <x v="1"/>
    <x v="104"/>
    <n v="0"/>
    <x v="17"/>
    <x v="0"/>
    <n v="9"/>
    <x v="3"/>
    <x v="3"/>
    <x v="0"/>
    <s v="Běžné výdaje"/>
    <x v="0"/>
    <n v="1000000"/>
    <n v="1000000"/>
    <n v="1000000"/>
  </r>
  <r>
    <x v="24"/>
    <n v="6171"/>
    <x v="0"/>
    <x v="105"/>
    <n v="0"/>
    <x v="17"/>
    <x v="0"/>
    <n v="9"/>
    <x v="3"/>
    <x v="3"/>
    <x v="0"/>
    <s v="Běžné výdaje"/>
    <x v="0"/>
    <n v="100000"/>
    <n v="100000"/>
    <n v="100000"/>
  </r>
  <r>
    <x v="24"/>
    <n v="6171"/>
    <x v="28"/>
    <x v="106"/>
    <n v="0"/>
    <x v="17"/>
    <x v="0"/>
    <n v="9"/>
    <x v="3"/>
    <x v="3"/>
    <x v="0"/>
    <s v="Běžné výdaje"/>
    <x v="0"/>
    <n v="1400000"/>
    <n v="1400000"/>
    <n v="1400000"/>
  </r>
  <r>
    <x v="24"/>
    <n v="6171"/>
    <x v="29"/>
    <x v="107"/>
    <n v="0"/>
    <x v="17"/>
    <x v="0"/>
    <n v="9"/>
    <x v="3"/>
    <x v="3"/>
    <x v="0"/>
    <s v="Běžné výdaje"/>
    <x v="0"/>
    <n v="30000"/>
    <n v="30000"/>
    <n v="30000"/>
  </r>
  <r>
    <x v="24"/>
    <n v="6171"/>
    <x v="30"/>
    <x v="108"/>
    <n v="0"/>
    <x v="17"/>
    <x v="0"/>
    <n v="9"/>
    <x v="3"/>
    <x v="3"/>
    <x v="16"/>
    <s v="Běžné výdaje"/>
    <x v="0"/>
    <n v="3530000"/>
    <n v="3530000"/>
    <n v="3530000"/>
  </r>
  <r>
    <x v="24"/>
    <n v="6171"/>
    <x v="31"/>
    <x v="109"/>
    <n v="0"/>
    <x v="17"/>
    <x v="0"/>
    <n v="9"/>
    <x v="3"/>
    <x v="3"/>
    <x v="0"/>
    <s v="Běžné výdaje"/>
    <x v="0"/>
    <n v="50000"/>
    <n v="50000"/>
    <n v="50000"/>
  </r>
  <r>
    <x v="24"/>
    <n v="6171"/>
    <x v="32"/>
    <x v="110"/>
    <n v="0"/>
    <x v="17"/>
    <x v="0"/>
    <n v="9"/>
    <x v="3"/>
    <x v="3"/>
    <x v="0"/>
    <s v="Běžné výdaje"/>
    <x v="1"/>
    <n v="750000"/>
    <n v="750000"/>
    <n v="750000"/>
  </r>
  <r>
    <x v="24"/>
    <n v="6171"/>
    <x v="33"/>
    <x v="111"/>
    <n v="0"/>
    <x v="17"/>
    <x v="0"/>
    <n v="9"/>
    <x v="3"/>
    <x v="3"/>
    <x v="0"/>
    <s v="Běžné výdaje"/>
    <x v="1"/>
    <n v="0"/>
    <n v="0"/>
    <n v="0"/>
  </r>
  <r>
    <x v="24"/>
    <n v="6171"/>
    <x v="34"/>
    <x v="112"/>
    <n v="0"/>
    <x v="17"/>
    <x v="0"/>
    <n v="9"/>
    <x v="3"/>
    <x v="3"/>
    <x v="17"/>
    <s v="AKCE"/>
    <x v="1"/>
    <n v="13400000"/>
    <n v="13400000"/>
    <n v="13400000"/>
  </r>
  <r>
    <x v="24"/>
    <n v="6171"/>
    <x v="2"/>
    <x v="113"/>
    <n v="0"/>
    <x v="17"/>
    <x v="0"/>
    <n v="9"/>
    <x v="3"/>
    <x v="3"/>
    <x v="0"/>
    <s v="Běžné výdaje"/>
    <x v="1"/>
    <n v="100000"/>
    <n v="100000"/>
    <n v="100000"/>
  </r>
  <r>
    <x v="24"/>
    <n v="6171"/>
    <x v="34"/>
    <x v="114"/>
    <n v="0"/>
    <x v="17"/>
    <x v="0"/>
    <n v="9"/>
    <x v="3"/>
    <x v="3"/>
    <x v="0"/>
    <s v="Běžné výdaje"/>
    <x v="1"/>
    <n v="560000"/>
    <n v="560000"/>
    <n v="560000"/>
  </r>
  <r>
    <x v="24"/>
    <n v="6171"/>
    <x v="8"/>
    <x v="115"/>
    <n v="0"/>
    <x v="18"/>
    <x v="0"/>
    <n v="9"/>
    <x v="2"/>
    <x v="2"/>
    <x v="0"/>
    <s v="Běžné výdaje"/>
    <x v="0"/>
    <n v="250000"/>
    <n v="250000"/>
    <n v="250000"/>
  </r>
  <r>
    <x v="24"/>
    <n v="6171"/>
    <x v="35"/>
    <x v="116"/>
    <n v="0"/>
    <x v="18"/>
    <x v="0"/>
    <n v="9"/>
    <x v="2"/>
    <x v="2"/>
    <x v="0"/>
    <s v="Běžné výdaje"/>
    <x v="0"/>
    <n v="200000"/>
    <n v="200000"/>
    <n v="200000"/>
  </r>
  <r>
    <x v="24"/>
    <n v="6171"/>
    <x v="9"/>
    <x v="117"/>
    <n v="0"/>
    <x v="18"/>
    <x v="0"/>
    <n v="9"/>
    <x v="2"/>
    <x v="2"/>
    <x v="0"/>
    <s v="Běžné výdaje"/>
    <x v="0"/>
    <n v="1050000"/>
    <n v="1050000"/>
    <n v="1050000"/>
  </r>
  <r>
    <x v="24"/>
    <n v="6171"/>
    <x v="13"/>
    <x v="50"/>
    <n v="0"/>
    <x v="18"/>
    <x v="0"/>
    <n v="9"/>
    <x v="2"/>
    <x v="2"/>
    <x v="0"/>
    <s v="Běžné výdaje"/>
    <x v="0"/>
    <n v="1200000"/>
    <n v="1200000"/>
    <n v="1200000"/>
  </r>
  <r>
    <x v="24"/>
    <n v="6171"/>
    <x v="0"/>
    <x v="118"/>
    <n v="0"/>
    <x v="18"/>
    <x v="0"/>
    <n v="9"/>
    <x v="2"/>
    <x v="2"/>
    <x v="0"/>
    <s v="Běžné výdaje"/>
    <x v="0"/>
    <n v="1000000"/>
    <n v="1000000"/>
    <n v="1000000"/>
  </r>
  <r>
    <x v="24"/>
    <n v="6171"/>
    <x v="1"/>
    <x v="36"/>
    <n v="0"/>
    <x v="18"/>
    <x v="0"/>
    <n v="9"/>
    <x v="2"/>
    <x v="2"/>
    <x v="0"/>
    <s v="Běžné výdaje"/>
    <x v="0"/>
    <n v="700000"/>
    <n v="700000"/>
    <n v="700000"/>
  </r>
  <r>
    <x v="24"/>
    <n v="6171"/>
    <x v="36"/>
    <x v="119"/>
    <n v="0"/>
    <x v="19"/>
    <x v="0"/>
    <n v="9"/>
    <x v="1"/>
    <x v="1"/>
    <x v="0"/>
    <s v="Běžné výdaje"/>
    <x v="0"/>
    <n v="150000"/>
    <n v="150000"/>
    <n v="150000"/>
  </r>
  <r>
    <x v="24"/>
    <n v="6171"/>
    <x v="8"/>
    <x v="120"/>
    <n v="0"/>
    <x v="19"/>
    <x v="0"/>
    <n v="9"/>
    <x v="1"/>
    <x v="1"/>
    <x v="0"/>
    <s v="Běžné výdaje"/>
    <x v="0"/>
    <n v="200000"/>
    <n v="200000"/>
    <n v="200000"/>
  </r>
  <r>
    <x v="24"/>
    <n v="6171"/>
    <x v="2"/>
    <x v="121"/>
    <n v="0"/>
    <x v="19"/>
    <x v="0"/>
    <n v="9"/>
    <x v="1"/>
    <x v="1"/>
    <x v="18"/>
    <s v="Spoluúčasti"/>
    <x v="1"/>
    <n v="3000000"/>
    <n v="3000000"/>
    <n v="3000000"/>
  </r>
  <r>
    <x v="25"/>
    <n v="6310"/>
    <x v="37"/>
    <x v="122"/>
    <n v="0"/>
    <x v="20"/>
    <x v="0"/>
    <n v="10"/>
    <x v="3"/>
    <x v="3"/>
    <x v="0"/>
    <s v="Běžné výdaje"/>
    <x v="0"/>
    <n v="120000"/>
    <n v="120000"/>
    <n v="120000"/>
  </r>
  <r>
    <x v="26"/>
    <n v="6320"/>
    <x v="37"/>
    <x v="123"/>
    <n v="0"/>
    <x v="20"/>
    <x v="0"/>
    <n v="10"/>
    <x v="3"/>
    <x v="3"/>
    <x v="0"/>
    <s v="Běžné výdaje"/>
    <x v="0"/>
    <n v="400000"/>
    <n v="400000"/>
    <n v="400000"/>
  </r>
  <r>
    <x v="27"/>
    <n v="6330"/>
    <x v="38"/>
    <x v="124"/>
    <n v="0"/>
    <x v="20"/>
    <x v="0"/>
    <n v="10"/>
    <x v="1"/>
    <x v="1"/>
    <x v="4"/>
    <s v="AKCE"/>
    <x v="0"/>
    <n v="0"/>
    <n v="0"/>
    <n v="0"/>
  </r>
  <r>
    <x v="27"/>
    <n v="6330"/>
    <x v="38"/>
    <x v="124"/>
    <n v="0"/>
    <x v="20"/>
    <x v="0"/>
    <n v="10"/>
    <x v="1"/>
    <x v="1"/>
    <x v="4"/>
    <s v="AKCE"/>
    <x v="0"/>
    <n v="0"/>
    <n v="0"/>
    <n v="0"/>
  </r>
  <r>
    <x v="27"/>
    <n v="6330"/>
    <x v="38"/>
    <x v="124"/>
    <n v="0"/>
    <x v="20"/>
    <x v="0"/>
    <n v="10"/>
    <x v="1"/>
    <x v="1"/>
    <x v="4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26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3:C120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09">
      <pivotArea field="0" type="button" dataOnly="0" labelOnly="1" outline="0" axis="axisRow" fieldPosition="0"/>
    </format>
    <format dxfId="208">
      <pivotArea outline="0" collapsedLevelsAreSubtotals="1" fieldPosition="0"/>
    </format>
    <format dxfId="207">
      <pivotArea dataOnly="0" labelOnly="1" fieldPosition="0">
        <references count="1">
          <reference field="0" count="0"/>
        </references>
      </pivotArea>
    </format>
    <format dxfId="206">
      <pivotArea dataOnly="0" labelOnly="1" fieldPosition="0">
        <references count="1">
          <reference field="0" count="0"/>
        </references>
      </pivotArea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3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4" firstHeaderRow="0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m="1" x="28"/>
        <item sd="0" x="13"/>
        <item sd="0" x="12"/>
        <item sd="0" x="14"/>
        <item sd="0" x="15"/>
        <item sd="0" x="18"/>
        <item sd="0" x="19"/>
        <item sd="0" x="16"/>
        <item sd="0" x="17"/>
        <item sd="0" x="20"/>
        <item sd="0" m="1" x="29"/>
        <item sd="0" x="21"/>
        <item sd="0" x="22"/>
        <item sd="0" x="23"/>
        <item m="1" x="34"/>
        <item sd="0" m="1" x="31"/>
        <item sd="0" m="1" x="30"/>
        <item sd="0" x="24"/>
        <item sd="0" m="1" x="32"/>
        <item sd="0" x="25"/>
        <item sd="0" x="26"/>
        <item sd="0" x="27"/>
        <item m="1" x="33"/>
        <item t="default"/>
      </items>
    </pivotField>
    <pivotField showAll="0" defaultSubtotal="0"/>
    <pivotField numFmtId="1" showAll="0" defaultSubtotal="0"/>
    <pivotField axis="axisRow" showAll="0">
      <items count="157">
        <item m="1" x="151"/>
        <item x="66"/>
        <item x="122"/>
        <item m="1" x="125"/>
        <item x="107"/>
        <item x="41"/>
        <item x="11"/>
        <item x="57"/>
        <item x="90"/>
        <item m="1" x="144"/>
        <item m="1" x="145"/>
        <item m="1" x="154"/>
        <item x="59"/>
        <item x="96"/>
        <item x="70"/>
        <item x="50"/>
        <item x="35"/>
        <item x="80"/>
        <item x="124"/>
        <item x="38"/>
        <item x="67"/>
        <item x="44"/>
        <item x="39"/>
        <item x="63"/>
        <item m="1" x="135"/>
        <item x="84"/>
        <item x="97"/>
        <item x="45"/>
        <item x="43"/>
        <item x="71"/>
        <item m="1" x="143"/>
        <item m="1" x="126"/>
        <item x="54"/>
        <item x="33"/>
        <item x="58"/>
        <item x="115"/>
        <item x="68"/>
        <item x="20"/>
        <item x="34"/>
        <item x="88"/>
        <item x="100"/>
        <item x="31"/>
        <item x="93"/>
        <item m="1" x="150"/>
        <item m="1" x="155"/>
        <item x="119"/>
        <item x="95"/>
        <item x="86"/>
        <item m="1" x="146"/>
        <item m="1" x="139"/>
        <item m="1" x="152"/>
        <item x="62"/>
        <item x="118"/>
        <item x="105"/>
        <item x="0"/>
        <item x="1"/>
        <item x="51"/>
        <item x="109"/>
        <item x="104"/>
        <item m="1" x="149"/>
        <item x="94"/>
        <item x="74"/>
        <item x="81"/>
        <item x="123"/>
        <item x="42"/>
        <item x="98"/>
        <item x="101"/>
        <item x="76"/>
        <item x="48"/>
        <item x="106"/>
        <item m="1" x="142"/>
        <item x="120"/>
        <item m="1" x="128"/>
        <item x="21"/>
        <item x="75"/>
        <item x="15"/>
        <item x="23"/>
        <item m="1" x="148"/>
        <item x="13"/>
        <item x="36"/>
        <item x="87"/>
        <item x="91"/>
        <item x="73"/>
        <item x="37"/>
        <item m="1" x="153"/>
        <item m="1" x="141"/>
        <item x="72"/>
        <item x="102"/>
        <item m="1" x="130"/>
        <item x="113"/>
        <item x="99"/>
        <item x="117"/>
        <item x="82"/>
        <item x="22"/>
        <item x="28"/>
        <item x="29"/>
        <item x="2"/>
        <item x="40"/>
        <item x="116"/>
        <item m="1" x="147"/>
        <item m="1" x="131"/>
        <item x="46"/>
        <item x="77"/>
        <item x="32"/>
        <item x="108"/>
        <item x="114"/>
        <item x="69"/>
        <item x="92"/>
        <item x="60"/>
        <item x="30"/>
        <item x="4"/>
        <item x="52"/>
        <item x="3"/>
        <item m="1" x="133"/>
        <item m="1" x="134"/>
        <item x="121"/>
        <item x="53"/>
        <item m="1" x="137"/>
        <item x="61"/>
        <item m="1" x="132"/>
        <item m="1" x="136"/>
        <item x="18"/>
        <item x="103"/>
        <item x="16"/>
        <item x="17"/>
        <item x="24"/>
        <item x="27"/>
        <item x="89"/>
        <item x="65"/>
        <item x="47"/>
        <item x="78"/>
        <item x="79"/>
        <item x="83"/>
        <item m="1" x="138"/>
        <item x="14"/>
        <item x="12"/>
        <item x="49"/>
        <item x="56"/>
        <item m="1" x="140"/>
        <item x="64"/>
        <item x="110"/>
        <item x="112"/>
        <item m="1" x="127"/>
        <item m="1" x="129"/>
        <item x="85"/>
        <item x="5"/>
        <item x="19"/>
        <item x="111"/>
        <item x="55"/>
        <item x="6"/>
        <item x="7"/>
        <item x="8"/>
        <item x="9"/>
        <item x="10"/>
        <item x="25"/>
        <item x="26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39">
        <item sd="0" m="1" x="29"/>
        <item sd="0" x="8"/>
        <item sd="0" m="1" x="22"/>
        <item m="1" x="24"/>
        <item x="17"/>
        <item m="1" x="27"/>
        <item sd="0" x="11"/>
        <item sd="0" x="10"/>
        <item m="1" x="30"/>
        <item sd="0" m="1" x="38"/>
        <item m="1" x="25"/>
        <item sd="0" m="1" x="35"/>
        <item sd="0" x="0"/>
        <item x="9"/>
        <item x="3"/>
        <item x="2"/>
        <item m="1" x="20"/>
        <item x="6"/>
        <item x="16"/>
        <item sd="0" m="1" x="31"/>
        <item sd="0" m="1" x="34"/>
        <item sd="0" m="1" x="28"/>
        <item sd="0" m="1" x="36"/>
        <item m="1" x="32"/>
        <item sd="0" m="1" x="37"/>
        <item x="18"/>
        <item sd="0" m="1" x="33"/>
        <item x="1"/>
        <item sd="0" m="1" x="26"/>
        <item m="1" x="19"/>
        <item x="13"/>
        <item x="15"/>
        <item x="4"/>
        <item x="14"/>
        <item m="1" x="23"/>
        <item m="1" x="21"/>
        <item x="12"/>
        <item x="5"/>
        <item x="7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31"/>
    </i>
    <i r="1">
      <x v="32"/>
    </i>
    <i r="1">
      <x v="33"/>
    </i>
    <i>
      <x v="1"/>
    </i>
    <i r="1">
      <x v="1"/>
    </i>
    <i r="1">
      <x v="3"/>
    </i>
    <i r="1">
      <x v="4"/>
    </i>
    <i r="1">
      <x v="5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3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9">
        <item x="2"/>
        <item x="3"/>
        <item x="4"/>
        <item x="1"/>
        <item x="0"/>
        <item x="6"/>
        <item x="11"/>
        <item x="5"/>
        <item x="9"/>
        <item m="1" x="16"/>
        <item x="12"/>
        <item x="15"/>
        <item x="13"/>
        <item m="1" x="17"/>
        <item x="8"/>
        <item x="7"/>
        <item x="10"/>
        <item x="14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0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1"/>
    </i>
    <i r="3">
      <x v="8"/>
    </i>
    <i r="4">
      <x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5"/>
    </i>
    <i r="4">
      <x v="5"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308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4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m="1" x="28"/>
        <item sd="0" x="13"/>
        <item sd="0" x="12"/>
        <item sd="0" x="14"/>
        <item sd="0" x="15"/>
        <item sd="0" x="18"/>
        <item sd="0" x="19"/>
        <item sd="0" x="16"/>
        <item sd="0" x="17"/>
        <item sd="0" x="20"/>
        <item sd="0" m="1" x="29"/>
        <item sd="0" x="21"/>
        <item sd="0" x="22"/>
        <item sd="0" x="23"/>
        <item sd="0" m="1" x="34"/>
        <item sd="0" m="1" x="31"/>
        <item sd="0" m="1" x="30"/>
        <item sd="0" x="24"/>
        <item sd="0" m="1" x="32"/>
        <item sd="0" x="25"/>
        <item sd="0" x="26"/>
        <item sd="0" x="27"/>
        <item m="1" x="33"/>
        <item t="default"/>
      </items>
    </pivotField>
    <pivotField showAll="0" defaultSubtotal="0"/>
    <pivotField axis="axisRow" numFmtId="1" showAll="0" defaultSubtotal="0">
      <items count="40">
        <item x="16"/>
        <item x="14"/>
        <item x="18"/>
        <item x="19"/>
        <item x="20"/>
        <item x="22"/>
        <item x="6"/>
        <item x="7"/>
        <item x="8"/>
        <item x="35"/>
        <item x="9"/>
        <item x="13"/>
        <item x="17"/>
        <item x="23"/>
        <item x="24"/>
        <item x="37"/>
        <item x="25"/>
        <item x="26"/>
        <item x="27"/>
        <item x="1"/>
        <item x="0"/>
        <item x="28"/>
        <item x="29"/>
        <item x="36"/>
        <item x="11"/>
        <item x="12"/>
        <item x="31"/>
        <item x="10"/>
        <item x="15"/>
        <item x="3"/>
        <item x="4"/>
        <item x="38"/>
        <item x="21"/>
        <item x="30"/>
        <item x="2"/>
        <item x="33"/>
        <item x="34"/>
        <item x="5"/>
        <item m="1" x="39"/>
        <item x="32"/>
      </items>
    </pivotField>
    <pivotField axis="axisRow" showAll="0">
      <items count="157">
        <item m="1" x="151"/>
        <item x="66"/>
        <item x="122"/>
        <item m="1" x="125"/>
        <item x="107"/>
        <item x="41"/>
        <item x="11"/>
        <item x="57"/>
        <item x="90"/>
        <item m="1" x="144"/>
        <item m="1" x="145"/>
        <item m="1" x="154"/>
        <item x="59"/>
        <item x="96"/>
        <item x="70"/>
        <item x="50"/>
        <item x="35"/>
        <item x="80"/>
        <item x="124"/>
        <item x="38"/>
        <item x="67"/>
        <item x="44"/>
        <item x="39"/>
        <item x="63"/>
        <item m="1" x="135"/>
        <item x="84"/>
        <item x="97"/>
        <item x="45"/>
        <item x="43"/>
        <item x="71"/>
        <item m="1" x="143"/>
        <item m="1" x="126"/>
        <item x="54"/>
        <item x="33"/>
        <item x="58"/>
        <item x="115"/>
        <item x="68"/>
        <item x="20"/>
        <item x="34"/>
        <item x="88"/>
        <item x="100"/>
        <item x="31"/>
        <item x="93"/>
        <item m="1" x="150"/>
        <item m="1" x="155"/>
        <item x="119"/>
        <item x="95"/>
        <item x="86"/>
        <item m="1" x="146"/>
        <item m="1" x="139"/>
        <item m="1" x="152"/>
        <item x="62"/>
        <item x="118"/>
        <item x="105"/>
        <item x="0"/>
        <item x="3"/>
        <item x="1"/>
        <item x="51"/>
        <item x="109"/>
        <item x="104"/>
        <item m="1" x="149"/>
        <item x="94"/>
        <item x="74"/>
        <item x="81"/>
        <item x="123"/>
        <item x="42"/>
        <item x="98"/>
        <item x="101"/>
        <item x="76"/>
        <item x="48"/>
        <item x="106"/>
        <item m="1" x="142"/>
        <item x="120"/>
        <item m="1" x="128"/>
        <item x="21"/>
        <item x="75"/>
        <item x="15"/>
        <item x="23"/>
        <item m="1" x="148"/>
        <item x="13"/>
        <item x="52"/>
        <item x="36"/>
        <item x="87"/>
        <item x="91"/>
        <item x="73"/>
        <item x="37"/>
        <item m="1" x="153"/>
        <item x="121"/>
        <item m="1" x="133"/>
        <item m="1" x="134"/>
        <item m="1" x="141"/>
        <item x="72"/>
        <item x="102"/>
        <item m="1" x="130"/>
        <item x="113"/>
        <item x="99"/>
        <item x="117"/>
        <item x="82"/>
        <item x="22"/>
        <item x="28"/>
        <item x="29"/>
        <item x="2"/>
        <item x="40"/>
        <item x="116"/>
        <item m="1" x="147"/>
        <item m="1" x="131"/>
        <item x="46"/>
        <item x="77"/>
        <item x="32"/>
        <item x="108"/>
        <item x="114"/>
        <item x="69"/>
        <item x="92"/>
        <item x="60"/>
        <item x="30"/>
        <item x="4"/>
        <item x="53"/>
        <item m="1" x="137"/>
        <item x="61"/>
        <item m="1" x="132"/>
        <item m="1" x="136"/>
        <item x="18"/>
        <item x="103"/>
        <item x="16"/>
        <item x="17"/>
        <item x="24"/>
        <item x="27"/>
        <item x="89"/>
        <item x="65"/>
        <item x="47"/>
        <item x="78"/>
        <item x="79"/>
        <item x="83"/>
        <item m="1" x="138"/>
        <item x="14"/>
        <item x="12"/>
        <item x="49"/>
        <item x="56"/>
        <item m="1" x="140"/>
        <item x="64"/>
        <item x="110"/>
        <item x="112"/>
        <item m="1" x="127"/>
        <item m="1" x="129"/>
        <item x="85"/>
        <item x="5"/>
        <item x="19"/>
        <item x="111"/>
        <item x="55"/>
        <item x="6"/>
        <item x="7"/>
        <item x="8"/>
        <item x="9"/>
        <item x="10"/>
        <item x="25"/>
        <item x="26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2">
        <item x="0"/>
        <item m="1" x="11"/>
        <item x="8"/>
        <item x="6"/>
        <item x="9"/>
        <item x="7"/>
        <item x="10"/>
        <item x="1"/>
        <item x="2"/>
        <item x="3"/>
        <item x="4"/>
        <item x="5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3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06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m="1" x="28"/>
        <item x="13"/>
        <item x="12"/>
        <item x="14"/>
        <item x="15"/>
        <item x="18"/>
        <item x="19"/>
        <item x="16"/>
        <item x="17"/>
        <item x="20"/>
        <item m="1" x="29"/>
        <item x="21"/>
        <item x="22"/>
        <item x="23"/>
        <item m="1" x="34"/>
        <item m="1" x="31"/>
        <item m="1" x="30"/>
        <item x="24"/>
        <item m="1" x="32"/>
        <item x="25"/>
        <item x="26"/>
        <item x="27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39">
        <item m="1" x="29"/>
        <item x="8"/>
        <item m="1" x="22"/>
        <item m="1" x="24"/>
        <item m="1" x="27"/>
        <item x="11"/>
        <item x="10"/>
        <item m="1" x="30"/>
        <item m="1" x="38"/>
        <item m="1" x="35"/>
        <item x="0"/>
        <item x="9"/>
        <item x="3"/>
        <item x="2"/>
        <item m="1" x="20"/>
        <item x="6"/>
        <item x="16"/>
        <item m="1" x="31"/>
        <item m="1" x="34"/>
        <item m="1" x="28"/>
        <item m="1" x="36"/>
        <item m="1" x="32"/>
        <item m="1" x="37"/>
        <item m="1" x="33"/>
        <item m="1" x="26"/>
        <item x="12"/>
        <item x="7"/>
        <item x="13"/>
        <item x="5"/>
        <item x="17"/>
        <item m="1" x="25"/>
        <item m="1" x="21"/>
        <item x="18"/>
        <item x="14"/>
        <item m="1" x="23"/>
        <item x="1"/>
        <item x="4"/>
        <item x="15"/>
        <item m="1" x="19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84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>
      <x v="4"/>
    </i>
    <i r="1">
      <x v="10"/>
    </i>
    <i r="1">
      <x v="15"/>
    </i>
    <i r="1">
      <x v="26"/>
    </i>
    <i r="1">
      <x v="36"/>
    </i>
    <i>
      <x v="5"/>
    </i>
    <i r="1">
      <x v="1"/>
    </i>
    <i r="1">
      <x v="10"/>
    </i>
    <i r="1">
      <x v="36"/>
    </i>
    <i>
      <x v="6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>
      <x v="9"/>
    </i>
    <i r="1">
      <x v="10"/>
    </i>
    <i r="1">
      <x v="11"/>
    </i>
    <i r="1">
      <x v="36"/>
    </i>
    <i>
      <x v="10"/>
    </i>
    <i r="1">
      <x v="10"/>
    </i>
    <i r="1">
      <x v="36"/>
    </i>
    <i>
      <x v="11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10"/>
    </i>
    <i r="1">
      <x v="33"/>
    </i>
    <i r="1">
      <x v="37"/>
    </i>
    <i>
      <x v="17"/>
    </i>
    <i r="1">
      <x v="36"/>
    </i>
    <i>
      <x v="18"/>
    </i>
    <i r="1">
      <x v="36"/>
    </i>
    <i>
      <x v="19"/>
    </i>
    <i r="1">
      <x v="10"/>
    </i>
    <i r="1">
      <x v="36"/>
    </i>
    <i>
      <x v="20"/>
    </i>
    <i r="1">
      <x v="10"/>
    </i>
    <i>
      <x v="21"/>
    </i>
    <i r="1">
      <x v="10"/>
    </i>
    <i>
      <x v="23"/>
    </i>
    <i r="1">
      <x v="10"/>
    </i>
    <i>
      <x v="24"/>
    </i>
    <i r="1">
      <x v="10"/>
    </i>
    <i r="1">
      <x v="36"/>
    </i>
    <i>
      <x v="25"/>
    </i>
    <i r="1">
      <x v="10"/>
    </i>
    <i>
      <x v="29"/>
    </i>
    <i r="1">
      <x v="10"/>
    </i>
    <i r="1">
      <x v="16"/>
    </i>
    <i r="1">
      <x v="29"/>
    </i>
    <i r="1">
      <x v="32"/>
    </i>
    <i r="1">
      <x v="36"/>
    </i>
    <i>
      <x v="31"/>
    </i>
    <i r="1">
      <x v="10"/>
    </i>
    <i>
      <x v="32"/>
    </i>
    <i r="1">
      <x v="10"/>
    </i>
    <i>
      <x v="33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58" firstHeaderRow="0" firstDataRow="1" firstDataCol="1"/>
  <pivotFields count="13">
    <pivotField axis="axisRow" showAll="0">
      <items count="37">
        <item x="0"/>
        <item x="13"/>
        <item x="28"/>
        <item x="7"/>
        <item x="26"/>
        <item x="15"/>
        <item x="6"/>
        <item x="8"/>
        <item x="3"/>
        <item x="4"/>
        <item x="2"/>
        <item m="1" x="35"/>
        <item m="1" x="30"/>
        <item x="17"/>
        <item x="5"/>
        <item m="1" x="31"/>
        <item x="1"/>
        <item m="1" x="34"/>
        <item m="1" x="33"/>
        <item x="14"/>
        <item x="10"/>
        <item x="29"/>
        <item m="1" x="32"/>
        <item x="16"/>
        <item x="12"/>
        <item x="19"/>
        <item x="20"/>
        <item x="18"/>
        <item x="21"/>
        <item x="9"/>
        <item x="24"/>
        <item x="22"/>
        <item x="23"/>
        <item x="27"/>
        <item x="11"/>
        <item x="25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5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3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50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m="1" x="28"/>
        <item x="13"/>
        <item x="12"/>
        <item x="14"/>
        <item x="15"/>
        <item x="18"/>
        <item x="19"/>
        <item x="16"/>
        <item x="17"/>
        <item x="20"/>
        <item m="1" x="29"/>
        <item x="21"/>
        <item x="22"/>
        <item x="23"/>
        <item m="1" x="34"/>
        <item m="1" x="31"/>
        <item m="1" x="30"/>
        <item x="24"/>
        <item m="1" x="32"/>
        <item x="25"/>
        <item x="26"/>
        <item x="27"/>
        <item m="1" x="33"/>
        <item t="default"/>
      </items>
    </pivotField>
    <pivotField showAll="0" defaultSubtotal="0"/>
    <pivotField numFmtId="1" showAll="0" defaultSubtotal="0"/>
    <pivotField axis="axisRow" showAll="0">
      <items count="157">
        <item m="1" x="151"/>
        <item x="66"/>
        <item x="122"/>
        <item m="1" x="125"/>
        <item x="107"/>
        <item x="41"/>
        <item x="11"/>
        <item x="57"/>
        <item x="90"/>
        <item m="1" x="144"/>
        <item m="1" x="145"/>
        <item m="1" x="154"/>
        <item x="59"/>
        <item x="96"/>
        <item x="70"/>
        <item x="50"/>
        <item x="35"/>
        <item x="80"/>
        <item x="124"/>
        <item x="38"/>
        <item x="67"/>
        <item x="44"/>
        <item x="39"/>
        <item x="63"/>
        <item m="1" x="135"/>
        <item x="84"/>
        <item x="97"/>
        <item x="45"/>
        <item x="43"/>
        <item x="71"/>
        <item m="1" x="143"/>
        <item m="1" x="126"/>
        <item x="54"/>
        <item x="33"/>
        <item x="58"/>
        <item x="115"/>
        <item x="68"/>
        <item x="20"/>
        <item x="34"/>
        <item x="88"/>
        <item x="100"/>
        <item x="31"/>
        <item x="93"/>
        <item m="1" x="150"/>
        <item m="1" x="155"/>
        <item x="119"/>
        <item x="95"/>
        <item x="86"/>
        <item m="1" x="146"/>
        <item m="1" x="139"/>
        <item m="1" x="152"/>
        <item x="62"/>
        <item x="118"/>
        <item x="105"/>
        <item x="0"/>
        <item x="1"/>
        <item x="51"/>
        <item x="109"/>
        <item x="104"/>
        <item m="1" x="149"/>
        <item x="94"/>
        <item x="74"/>
        <item x="81"/>
        <item x="123"/>
        <item x="42"/>
        <item x="98"/>
        <item x="101"/>
        <item x="76"/>
        <item x="48"/>
        <item x="106"/>
        <item m="1" x="142"/>
        <item x="120"/>
        <item m="1" x="128"/>
        <item x="21"/>
        <item x="75"/>
        <item x="15"/>
        <item x="23"/>
        <item m="1" x="148"/>
        <item x="13"/>
        <item x="36"/>
        <item x="87"/>
        <item x="91"/>
        <item x="73"/>
        <item x="37"/>
        <item m="1" x="153"/>
        <item m="1" x="141"/>
        <item x="72"/>
        <item x="102"/>
        <item m="1" x="130"/>
        <item x="113"/>
        <item x="99"/>
        <item x="117"/>
        <item x="82"/>
        <item x="22"/>
        <item x="28"/>
        <item x="29"/>
        <item x="2"/>
        <item x="40"/>
        <item x="116"/>
        <item m="1" x="147"/>
        <item m="1" x="131"/>
        <item x="46"/>
        <item x="77"/>
        <item x="32"/>
        <item x="108"/>
        <item x="114"/>
        <item x="69"/>
        <item x="92"/>
        <item x="60"/>
        <item x="30"/>
        <item x="4"/>
        <item x="52"/>
        <item x="3"/>
        <item m="1" x="133"/>
        <item m="1" x="134"/>
        <item x="121"/>
        <item x="53"/>
        <item m="1" x="137"/>
        <item x="61"/>
        <item m="1" x="132"/>
        <item m="1" x="136"/>
        <item x="18"/>
        <item x="103"/>
        <item x="16"/>
        <item x="17"/>
        <item x="24"/>
        <item x="27"/>
        <item x="89"/>
        <item x="65"/>
        <item x="47"/>
        <item x="78"/>
        <item x="79"/>
        <item x="83"/>
        <item m="1" x="138"/>
        <item x="14"/>
        <item x="12"/>
        <item x="49"/>
        <item x="56"/>
        <item m="1" x="140"/>
        <item x="64"/>
        <item x="110"/>
        <item x="112"/>
        <item m="1" x="127"/>
        <item m="1" x="129"/>
        <item x="85"/>
        <item x="5"/>
        <item x="19"/>
        <item x="111"/>
        <item x="55"/>
        <item x="6"/>
        <item x="7"/>
        <item x="8"/>
        <item x="9"/>
        <item x="10"/>
        <item x="25"/>
        <item x="26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39">
        <item m="1" x="29"/>
        <item x="8"/>
        <item m="1" x="22"/>
        <item x="11"/>
        <item x="10"/>
        <item m="1" x="35"/>
        <item x="0"/>
        <item m="1" x="31"/>
        <item m="1" x="34"/>
        <item m="1" x="28"/>
        <item m="1" x="36"/>
        <item m="1" x="37"/>
        <item m="1" x="33"/>
        <item m="1" x="32"/>
        <item m="1" x="26"/>
        <item x="16"/>
        <item m="1" x="24"/>
        <item m="1" x="27"/>
        <item x="2"/>
        <item x="3"/>
        <item x="6"/>
        <item m="1" x="20"/>
        <item sd="0" x="9"/>
        <item m="1" x="30"/>
        <item m="1" x="38"/>
        <item x="12"/>
        <item x="7"/>
        <item x="13"/>
        <item x="5"/>
        <item x="17"/>
        <item m="1" x="25"/>
        <item m="1" x="21"/>
        <item x="18"/>
        <item x="14"/>
        <item m="1" x="23"/>
        <item x="1"/>
        <item x="4"/>
        <item x="15"/>
        <item m="1" x="1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346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3"/>
    </i>
    <i r="1">
      <x v="6"/>
    </i>
    <i r="2">
      <x v="1"/>
    </i>
    <i r="3">
      <x/>
    </i>
    <i r="4">
      <x v="37"/>
    </i>
    <i r="4">
      <x v="73"/>
    </i>
    <i r="3">
      <x v="1"/>
    </i>
    <i r="4">
      <x v="146"/>
    </i>
    <i r="2">
      <x v="3"/>
    </i>
    <i r="3">
      <x/>
    </i>
    <i r="4">
      <x v="93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134"/>
    </i>
    <i r="1">
      <x v="28"/>
    </i>
    <i r="2">
      <x v="1"/>
    </i>
    <i r="3">
      <x v="1"/>
    </i>
    <i r="4">
      <x v="121"/>
    </i>
    <i r="1">
      <x v="36"/>
    </i>
    <i r="2">
      <x v="1"/>
    </i>
    <i r="3">
      <x/>
    </i>
    <i r="4">
      <x v="123"/>
    </i>
    <i r="4">
      <x v="124"/>
    </i>
    <i>
      <x v="4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20"/>
    </i>
    <i r="2">
      <x v="1"/>
    </i>
    <i r="3">
      <x/>
    </i>
    <i r="4">
      <x v="76"/>
    </i>
    <i r="1">
      <x v="26"/>
    </i>
    <i r="2">
      <x v="1"/>
    </i>
    <i r="3">
      <x v="1"/>
    </i>
    <i r="4">
      <x v="109"/>
    </i>
    <i r="1">
      <x v="36"/>
    </i>
    <i r="2">
      <x v="1"/>
    </i>
    <i r="3">
      <x/>
    </i>
    <i r="4">
      <x v="125"/>
    </i>
    <i r="4">
      <x v="126"/>
    </i>
    <i r="4">
      <x v="154"/>
    </i>
    <i r="4">
      <x v="155"/>
    </i>
    <i>
      <x v="5"/>
    </i>
    <i r="1">
      <x v="1"/>
    </i>
    <i r="2">
      <x v="1"/>
    </i>
    <i r="3">
      <x v="1"/>
    </i>
    <i r="4">
      <x v="38"/>
    </i>
    <i r="1">
      <x v="6"/>
    </i>
    <i r="2">
      <x v="1"/>
    </i>
    <i r="3">
      <x/>
    </i>
    <i r="4">
      <x v="103"/>
    </i>
    <i r="2">
      <x v="7"/>
    </i>
    <i r="3">
      <x/>
    </i>
    <i r="4">
      <x v="33"/>
    </i>
    <i r="4">
      <x v="41"/>
    </i>
    <i r="4">
      <x v="103"/>
    </i>
    <i r="1">
      <x v="36"/>
    </i>
    <i r="2">
      <x v="7"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36"/>
    </i>
    <i r="2">
      <x v="1"/>
    </i>
    <i r="3">
      <x/>
    </i>
    <i r="4">
      <x v="22"/>
    </i>
    <i>
      <x v="7"/>
    </i>
    <i r="1">
      <x v="6"/>
    </i>
    <i r="2">
      <x v="7"/>
    </i>
    <i r="3">
      <x/>
    </i>
    <i r="4">
      <x v="64"/>
    </i>
    <i r="1">
      <x v="36"/>
    </i>
    <i r="2">
      <x v="1"/>
    </i>
    <i r="3">
      <x/>
    </i>
    <i r="4">
      <x v="22"/>
    </i>
    <i>
      <x v="8"/>
    </i>
    <i r="1">
      <x v="6"/>
    </i>
    <i r="2">
      <x v="8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 r="1">
      <x v="36"/>
    </i>
    <i r="2">
      <x v="1"/>
    </i>
    <i r="3">
      <x/>
    </i>
    <i r="4">
      <x v="21"/>
    </i>
    <i>
      <x v="10"/>
    </i>
    <i r="1">
      <x v="6"/>
    </i>
    <i r="2">
      <x v="1"/>
    </i>
    <i r="3">
      <x/>
    </i>
    <i r="4">
      <x v="101"/>
    </i>
    <i r="1">
      <x v="36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68"/>
    </i>
    <i r="4">
      <x v="136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48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137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>
      <x v="17"/>
    </i>
    <i r="1">
      <x v="36"/>
    </i>
    <i r="2">
      <x v="7"/>
    </i>
    <i r="3">
      <x/>
    </i>
    <i r="4">
      <x v="82"/>
    </i>
    <i>
      <x v="18"/>
    </i>
    <i r="1">
      <x v="36"/>
    </i>
    <i r="2">
      <x v="4"/>
    </i>
    <i r="3">
      <x/>
    </i>
    <i r="4">
      <x v="61"/>
    </i>
    <i>
      <x v="19"/>
    </i>
    <i r="1">
      <x v="6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2">
      <x v="7"/>
    </i>
    <i r="3">
      <x/>
    </i>
    <i r="4">
      <x v="1"/>
    </i>
    <i r="1">
      <x v="36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36"/>
    </i>
    <i r="2">
      <x v="1"/>
    </i>
    <i r="3">
      <x/>
    </i>
    <i r="4">
      <x v="130"/>
    </i>
    <i r="4">
      <x v="131"/>
    </i>
    <i r="4">
      <x v="132"/>
    </i>
    <i r="4">
      <x v="144"/>
    </i>
    <i>
      <x v="25"/>
    </i>
    <i r="1">
      <x v="6"/>
    </i>
    <i r="2">
      <x v="7"/>
    </i>
    <i r="3">
      <x/>
    </i>
    <i r="4">
      <x v="47"/>
    </i>
    <i r="4">
      <x v="80"/>
    </i>
    <i>
      <x v="29"/>
    </i>
    <i r="1">
      <x v="6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2">
      <x v="7"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9"/>
    </i>
    <i r="4">
      <x v="105"/>
    </i>
    <i r="4">
      <x v="140"/>
    </i>
    <i r="4">
      <x v="147"/>
    </i>
    <i r="1">
      <x v="15"/>
    </i>
    <i r="2">
      <x v="7"/>
    </i>
    <i r="3">
      <x/>
    </i>
    <i r="4">
      <x v="104"/>
    </i>
    <i r="1">
      <x v="29"/>
    </i>
    <i r="2">
      <x v="7"/>
    </i>
    <i r="3">
      <x v="1"/>
    </i>
    <i r="4">
      <x v="141"/>
    </i>
    <i r="1">
      <x v="32"/>
    </i>
    <i r="2">
      <x v="1"/>
    </i>
    <i r="3">
      <x v="1"/>
    </i>
    <i r="4">
      <x v="115"/>
    </i>
    <i r="1">
      <x v="36"/>
    </i>
    <i r="2">
      <x v="7"/>
    </i>
    <i r="3">
      <x/>
    </i>
    <i r="4">
      <x v="122"/>
    </i>
    <i r="4">
      <x v="127"/>
    </i>
    <i>
      <x v="31"/>
    </i>
    <i r="1">
      <x v="6"/>
    </i>
    <i r="2">
      <x v="7"/>
    </i>
    <i r="3">
      <x/>
    </i>
    <i r="4">
      <x v="2"/>
    </i>
    <i>
      <x v="32"/>
    </i>
    <i r="1">
      <x v="6"/>
    </i>
    <i r="2">
      <x v="7"/>
    </i>
    <i r="3">
      <x/>
    </i>
    <i r="4">
      <x v="63"/>
    </i>
    <i>
      <x v="33"/>
    </i>
    <i r="1">
      <x v="36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27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43">
      <pivotArea outline="0" collapsedLevelsAreSubtotals="1" fieldPosition="0"/>
    </format>
    <format dxfId="42">
      <pivotArea field="1" type="button" dataOnly="0" labelOnly="1" outline="0" axis="axisRow" fieldPosition="0"/>
    </format>
    <format dxfId="41">
      <pivotArea field="1" type="button" dataOnly="0" labelOnly="1" outline="0" axis="axisRow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" type="button" dataOnly="0" labelOnly="1" outline="0" axis="axisRow" fieldPosition="0"/>
    </format>
    <format dxfId="25">
      <pivotArea dataOnly="0" labelOnly="1" fieldPosition="0">
        <references count="1">
          <reference field="1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">
      <pivotArea field="1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28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71">
      <pivotArea outline="0" collapsedLevelsAreSubtotals="1" fieldPosition="0"/>
    </format>
    <format dxfId="70">
      <pivotArea field="1" type="button" dataOnly="0" labelOnly="1" outline="0" axis="axisRow" fieldPosition="0"/>
    </format>
    <format dxfId="69">
      <pivotArea field="1" type="button" dataOnly="0" labelOnly="1" outline="0" axis="axisRow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0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4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4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28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grandRow="1" axis="axisRow" fieldPosition="0"/>
    </format>
    <format dxfId="112">
      <pivotArea field="1" type="button" dataOnly="0" labelOnly="1" outline="0" axis="axisRow" fieldPosition="0"/>
    </format>
    <format dxfId="111">
      <pivotArea field="1" type="button" dataOnly="0" labelOnly="1" outline="0" axis="axisRow" fieldPosition="0"/>
    </format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field="1" type="button" dataOnly="0" labelOnly="1" outline="0" axis="axisRow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1" type="button" dataOnly="0" labelOnly="1" outline="0" axis="axisRow" fieldPosition="0"/>
    </format>
    <format dxfId="102">
      <pivotArea dataOnly="0" labelOnly="1" fieldPosition="0">
        <references count="1">
          <reference field="1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9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9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1" type="button" dataOnly="0" labelOnly="1" outline="0" axis="axisRow" fieldPosition="0"/>
    </format>
    <format dxfId="92">
      <pivotArea dataOnly="0" labelOnly="1" fieldPosition="0">
        <references count="1">
          <reference field="1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fieldPosition="0">
        <references count="1">
          <reference field="1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7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77">
      <pivotArea field="1" type="button" dataOnly="0" labelOnly="1" outline="0" axis="axisRow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27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154">
      <pivotArea outline="0" collapsedLevelsAreSubtotals="1" fieldPosition="0"/>
    </format>
    <format dxfId="153">
      <pivotArea grandRow="1" outline="0" collapsedLevelsAreSubtotals="1" fieldPosition="0"/>
    </format>
    <format dxfId="152">
      <pivotArea dataOnly="0" labelOnly="1" grandRow="1" outline="0" fieldPosition="0"/>
    </format>
    <format dxfId="151">
      <pivotArea field="1" type="button" dataOnly="0" labelOnly="1" outline="0" axis="axisRow" fieldPosition="0"/>
    </format>
    <format dxfId="150">
      <pivotArea field="1" type="button" dataOnly="0" labelOnly="1" outline="0" axis="axisRow" fieldPosition="0"/>
    </format>
    <format dxfId="149">
      <pivotArea field="1" type="button" dataOnly="0" labelOnly="1" outline="0" axis="axisRow" fieldPosition="0"/>
    </format>
    <format dxfId="148">
      <pivotArea dataOnly="0" grandRow="1" axis="axisRow" fieldPosition="0"/>
    </format>
    <format dxfId="147">
      <pivotArea field="1" type="button" dataOnly="0" labelOnly="1" outline="0" axis="axisRow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3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3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3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1" type="button" dataOnly="0" labelOnly="1" outline="0" axis="axisRow" fieldPosition="0"/>
    </format>
    <format dxfId="132">
      <pivotArea dataOnly="0" labelOnly="1" fieldPosition="0">
        <references count="1">
          <reference field="1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26">
      <pivotArea field="1" type="button" dataOnly="0" labelOnly="1" outline="0" axis="axisRow" fieldPosition="0"/>
    </format>
    <format dxfId="125">
      <pivotArea dataOnly="0" labelOnly="1" fieldPosition="0">
        <references count="1">
          <reference field="1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0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19">
      <pivotArea field="1" type="button" dataOnly="0" labelOnly="1" outline="0" axis="axisRow" fieldPosition="0"/>
    </format>
    <format dxfId="118">
      <pivotArea grandRow="1" outline="0" collapsedLevelsAreSubtotals="1" fieldPosition="0"/>
    </format>
    <format dxfId="117">
      <pivotArea dataOnly="0" labelOnly="1" grandRow="1" outline="0" fieldPosition="0"/>
    </format>
    <format dxfId="1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49" totalsRowShown="0" headerRowDxfId="199" dataDxfId="198">
  <autoFilter ref="A3:P149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5" totalsRowShown="0" headerRowDxfId="181" dataDxfId="180">
  <autoFilter ref="A4:M45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49:J55" totalsRowShown="0" headerRowDxfId="166" dataDxfId="165">
  <autoFilter ref="A49:J55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I124"/>
  <sheetViews>
    <sheetView tabSelected="1" workbookViewId="0">
      <selection activeCell="B9" sqref="B9"/>
    </sheetView>
  </sheetViews>
  <sheetFormatPr defaultRowHeight="12.75" x14ac:dyDescent="0.2"/>
  <cols>
    <col min="1" max="1" width="9.28515625" style="189" customWidth="1"/>
    <col min="2" max="2" width="37.5703125" style="189" customWidth="1"/>
    <col min="3" max="3" width="11.85546875" style="189" customWidth="1"/>
    <col min="4" max="4" width="12.42578125" style="189" customWidth="1"/>
    <col min="5" max="5" width="43.7109375" style="190" customWidth="1"/>
    <col min="6" max="6" width="40.85546875" style="189" customWidth="1"/>
    <col min="7" max="7" width="9.140625" style="189"/>
    <col min="8" max="9" width="10.140625" style="189" bestFit="1" customWidth="1"/>
    <col min="10" max="16384" width="9.140625" style="189"/>
  </cols>
  <sheetData>
    <row r="1" spans="1:6" x14ac:dyDescent="0.2">
      <c r="A1" s="188" t="s">
        <v>425</v>
      </c>
    </row>
    <row r="3" spans="1:6" s="190" customFormat="1" ht="28.15" customHeight="1" x14ac:dyDescent="0.2">
      <c r="A3" s="190" t="s">
        <v>381</v>
      </c>
      <c r="B3" s="190" t="s">
        <v>382</v>
      </c>
      <c r="C3" s="190" t="s">
        <v>383</v>
      </c>
      <c r="D3" s="190" t="s">
        <v>384</v>
      </c>
      <c r="E3" s="190" t="s">
        <v>385</v>
      </c>
      <c r="F3" s="190" t="s">
        <v>386</v>
      </c>
    </row>
    <row r="4" spans="1:6" s="191" customFormat="1" x14ac:dyDescent="0.25">
      <c r="E4" s="192"/>
    </row>
    <row r="5" spans="1:6" s="191" customFormat="1" ht="27" customHeight="1" x14ac:dyDescent="0.25">
      <c r="A5" s="193">
        <v>1</v>
      </c>
      <c r="B5" s="191" t="s">
        <v>387</v>
      </c>
      <c r="C5" s="194">
        <v>23600</v>
      </c>
      <c r="D5" s="194">
        <v>23600</v>
      </c>
      <c r="E5" s="192" t="s">
        <v>388</v>
      </c>
      <c r="F5" s="195" t="s">
        <v>389</v>
      </c>
    </row>
    <row r="6" spans="1:6" s="191" customFormat="1" x14ac:dyDescent="0.25">
      <c r="A6" s="193"/>
      <c r="C6" s="194"/>
      <c r="D6" s="194"/>
      <c r="E6" s="192"/>
    </row>
    <row r="7" spans="1:6" s="197" customFormat="1" ht="27" customHeight="1" x14ac:dyDescent="0.25">
      <c r="A7" s="196">
        <v>2</v>
      </c>
      <c r="B7" s="191" t="s">
        <v>390</v>
      </c>
      <c r="C7" s="194">
        <v>264000</v>
      </c>
      <c r="D7" s="194">
        <v>264000</v>
      </c>
      <c r="E7" s="192" t="s">
        <v>391</v>
      </c>
      <c r="F7" s="195" t="s">
        <v>392</v>
      </c>
    </row>
    <row r="8" spans="1:6" s="191" customFormat="1" x14ac:dyDescent="0.25">
      <c r="A8" s="193"/>
      <c r="C8" s="194"/>
      <c r="D8" s="194"/>
      <c r="E8" s="192"/>
    </row>
    <row r="9" spans="1:6" s="191" customFormat="1" ht="27" customHeight="1" x14ac:dyDescent="0.25">
      <c r="A9" s="193">
        <v>3</v>
      </c>
      <c r="B9" s="197" t="s">
        <v>393</v>
      </c>
      <c r="C9" s="194">
        <v>10000000</v>
      </c>
      <c r="D9" s="194">
        <v>10000000</v>
      </c>
      <c r="E9" s="192" t="s">
        <v>394</v>
      </c>
      <c r="F9" s="191" t="s">
        <v>395</v>
      </c>
    </row>
    <row r="10" spans="1:6" s="191" customFormat="1" ht="14.45" customHeight="1" x14ac:dyDescent="0.25">
      <c r="A10" s="193"/>
      <c r="C10" s="194"/>
      <c r="D10" s="194"/>
      <c r="E10" s="192"/>
    </row>
    <row r="11" spans="1:6" s="191" customFormat="1" ht="27" customHeight="1" x14ac:dyDescent="0.25">
      <c r="A11" s="193">
        <v>4</v>
      </c>
      <c r="B11" s="197" t="s">
        <v>396</v>
      </c>
      <c r="C11" s="194">
        <v>0</v>
      </c>
      <c r="D11" s="194">
        <v>3974600</v>
      </c>
      <c r="E11" s="192" t="s">
        <v>397</v>
      </c>
      <c r="F11" s="191" t="s">
        <v>398</v>
      </c>
    </row>
    <row r="12" spans="1:6" s="191" customFormat="1" ht="27" customHeight="1" x14ac:dyDescent="0.25">
      <c r="A12" s="193">
        <v>4</v>
      </c>
      <c r="B12" s="197" t="s">
        <v>399</v>
      </c>
      <c r="C12" s="194">
        <v>0</v>
      </c>
      <c r="D12" s="194">
        <v>1342800</v>
      </c>
      <c r="E12" s="192" t="s">
        <v>400</v>
      </c>
      <c r="F12" s="191" t="s">
        <v>398</v>
      </c>
    </row>
    <row r="13" spans="1:6" s="191" customFormat="1" ht="27" customHeight="1" x14ac:dyDescent="0.25">
      <c r="A13" s="193">
        <v>4</v>
      </c>
      <c r="B13" s="197" t="s">
        <v>401</v>
      </c>
      <c r="C13" s="194">
        <v>0</v>
      </c>
      <c r="D13" s="194">
        <v>249900</v>
      </c>
      <c r="E13" s="192" t="s">
        <v>402</v>
      </c>
      <c r="F13" s="191" t="s">
        <v>398</v>
      </c>
    </row>
    <row r="14" spans="1:6" s="191" customFormat="1" ht="27" customHeight="1" x14ac:dyDescent="0.25">
      <c r="A14" s="193">
        <v>4</v>
      </c>
      <c r="B14" s="197" t="s">
        <v>396</v>
      </c>
      <c r="C14" s="194">
        <v>0</v>
      </c>
      <c r="D14" s="194">
        <v>2474400</v>
      </c>
      <c r="E14" s="192" t="s">
        <v>403</v>
      </c>
      <c r="F14" s="191" t="s">
        <v>398</v>
      </c>
    </row>
    <row r="15" spans="1:6" s="191" customFormat="1" ht="27" customHeight="1" x14ac:dyDescent="0.25">
      <c r="A15" s="193">
        <v>4</v>
      </c>
      <c r="B15" s="197" t="s">
        <v>396</v>
      </c>
      <c r="C15" s="194">
        <v>0</v>
      </c>
      <c r="D15" s="194">
        <v>16658800</v>
      </c>
      <c r="E15" s="192" t="s">
        <v>404</v>
      </c>
      <c r="F15" s="191" t="s">
        <v>398</v>
      </c>
    </row>
    <row r="16" spans="1:6" s="191" customFormat="1" ht="27" customHeight="1" x14ac:dyDescent="0.25">
      <c r="A16" s="193">
        <v>4</v>
      </c>
      <c r="B16" s="197" t="s">
        <v>396</v>
      </c>
      <c r="C16" s="194">
        <v>0</v>
      </c>
      <c r="D16" s="194">
        <v>1704600</v>
      </c>
      <c r="E16" s="192" t="s">
        <v>404</v>
      </c>
      <c r="F16" s="191" t="s">
        <v>398</v>
      </c>
    </row>
    <row r="17" spans="1:9" s="191" customFormat="1" ht="27" customHeight="1" x14ac:dyDescent="0.25">
      <c r="A17" s="193">
        <v>4</v>
      </c>
      <c r="B17" s="197" t="s">
        <v>396</v>
      </c>
      <c r="C17" s="194">
        <v>0</v>
      </c>
      <c r="D17" s="194">
        <v>3455300</v>
      </c>
      <c r="E17" s="192" t="s">
        <v>405</v>
      </c>
      <c r="F17" s="191" t="s">
        <v>398</v>
      </c>
    </row>
    <row r="18" spans="1:9" s="191" customFormat="1" ht="27" customHeight="1" x14ac:dyDescent="0.25">
      <c r="A18" s="193">
        <v>4</v>
      </c>
      <c r="B18" s="197" t="s">
        <v>406</v>
      </c>
      <c r="C18" s="194">
        <v>0</v>
      </c>
      <c r="D18" s="194">
        <v>13587600</v>
      </c>
      <c r="E18" s="192" t="s">
        <v>407</v>
      </c>
      <c r="F18" s="191" t="s">
        <v>398</v>
      </c>
      <c r="H18" s="194"/>
    </row>
    <row r="19" spans="1:9" s="191" customFormat="1" ht="27" customHeight="1" x14ac:dyDescent="0.25">
      <c r="A19" s="193">
        <v>4</v>
      </c>
      <c r="B19" s="197" t="s">
        <v>393</v>
      </c>
      <c r="C19" s="194">
        <v>0</v>
      </c>
      <c r="D19" s="194">
        <v>20000000</v>
      </c>
      <c r="E19" s="192" t="s">
        <v>408</v>
      </c>
      <c r="F19" s="191" t="s">
        <v>398</v>
      </c>
    </row>
    <row r="20" spans="1:9" s="191" customFormat="1" ht="27" customHeight="1" x14ac:dyDescent="0.25">
      <c r="A20" s="193">
        <v>4</v>
      </c>
      <c r="B20" s="197" t="s">
        <v>409</v>
      </c>
      <c r="C20" s="194">
        <v>0</v>
      </c>
      <c r="D20" s="194">
        <v>943800</v>
      </c>
      <c r="E20" s="192" t="s">
        <v>410</v>
      </c>
      <c r="F20" s="191" t="s">
        <v>398</v>
      </c>
    </row>
    <row r="21" spans="1:9" s="191" customFormat="1" ht="27" customHeight="1" x14ac:dyDescent="0.25">
      <c r="A21" s="193">
        <v>4</v>
      </c>
      <c r="B21" s="197" t="s">
        <v>409</v>
      </c>
      <c r="C21" s="194">
        <v>0</v>
      </c>
      <c r="D21" s="194">
        <v>2000000</v>
      </c>
      <c r="E21" s="192" t="s">
        <v>411</v>
      </c>
      <c r="F21" s="191" t="s">
        <v>398</v>
      </c>
    </row>
    <row r="22" spans="1:9" s="191" customFormat="1" x14ac:dyDescent="0.25">
      <c r="A22" s="193"/>
      <c r="C22" s="194"/>
      <c r="D22" s="194"/>
      <c r="E22" s="192"/>
    </row>
    <row r="23" spans="1:9" s="191" customFormat="1" ht="27" customHeight="1" x14ac:dyDescent="0.25">
      <c r="A23" s="193">
        <v>5</v>
      </c>
      <c r="B23" s="197" t="s">
        <v>393</v>
      </c>
      <c r="C23" s="194">
        <v>0</v>
      </c>
      <c r="D23" s="194">
        <v>9500000</v>
      </c>
      <c r="E23" s="192" t="s">
        <v>412</v>
      </c>
      <c r="F23" s="191" t="s">
        <v>413</v>
      </c>
      <c r="I23" s="194"/>
    </row>
    <row r="24" spans="1:9" s="191" customFormat="1" x14ac:dyDescent="0.25">
      <c r="A24" s="193"/>
      <c r="C24" s="194"/>
      <c r="D24" s="194"/>
      <c r="E24" s="192"/>
    </row>
    <row r="25" spans="1:9" s="191" customFormat="1" ht="27" customHeight="1" x14ac:dyDescent="0.25">
      <c r="A25" s="193">
        <v>6</v>
      </c>
      <c r="B25" s="195" t="s">
        <v>414</v>
      </c>
      <c r="C25" s="212">
        <v>0</v>
      </c>
      <c r="D25" s="212">
        <v>243000</v>
      </c>
      <c r="E25" s="213" t="s">
        <v>415</v>
      </c>
      <c r="F25" s="191" t="s">
        <v>416</v>
      </c>
    </row>
    <row r="26" spans="1:9" s="191" customFormat="1" ht="27" customHeight="1" x14ac:dyDescent="0.25">
      <c r="A26" s="193">
        <v>6</v>
      </c>
      <c r="B26" s="195" t="s">
        <v>417</v>
      </c>
      <c r="C26" s="212">
        <v>0</v>
      </c>
      <c r="D26" s="212">
        <v>243000</v>
      </c>
      <c r="E26" s="213" t="s">
        <v>415</v>
      </c>
      <c r="F26" s="191" t="s">
        <v>416</v>
      </c>
    </row>
    <row r="27" spans="1:9" s="197" customFormat="1" x14ac:dyDescent="0.25">
      <c r="A27" s="196"/>
      <c r="C27" s="205"/>
      <c r="D27" s="205"/>
      <c r="E27" s="206"/>
      <c r="F27" s="191"/>
    </row>
    <row r="28" spans="1:9" s="208" customFormat="1" ht="27" customHeight="1" x14ac:dyDescent="0.25">
      <c r="A28" s="198">
        <v>7</v>
      </c>
      <c r="B28" s="201" t="s">
        <v>393</v>
      </c>
      <c r="C28" s="199">
        <v>2237200</v>
      </c>
      <c r="D28" s="199">
        <v>2237200</v>
      </c>
      <c r="E28" s="200" t="s">
        <v>418</v>
      </c>
      <c r="F28" s="202" t="s">
        <v>419</v>
      </c>
    </row>
    <row r="29" spans="1:9" s="208" customFormat="1" ht="15" x14ac:dyDescent="0.25">
      <c r="A29" s="207"/>
      <c r="C29" s="209"/>
      <c r="D29" s="209"/>
      <c r="E29" s="210"/>
      <c r="F29" s="195"/>
    </row>
    <row r="30" spans="1:9" s="208" customFormat="1" ht="27" customHeight="1" x14ac:dyDescent="0.25">
      <c r="A30" s="198">
        <v>8</v>
      </c>
      <c r="B30" s="201" t="s">
        <v>393</v>
      </c>
      <c r="C30" s="199">
        <v>91900</v>
      </c>
      <c r="D30" s="199">
        <v>91900</v>
      </c>
      <c r="E30" s="200" t="s">
        <v>420</v>
      </c>
      <c r="F30" s="202" t="s">
        <v>421</v>
      </c>
      <c r="I30" s="209"/>
    </row>
    <row r="31" spans="1:9" s="191" customFormat="1" x14ac:dyDescent="0.25">
      <c r="A31" s="193"/>
      <c r="C31" s="194"/>
      <c r="D31" s="194"/>
      <c r="E31" s="192"/>
    </row>
    <row r="32" spans="1:9" s="195" customFormat="1" ht="27" customHeight="1" x14ac:dyDescent="0.25">
      <c r="A32" s="198">
        <v>9</v>
      </c>
      <c r="B32" s="201" t="s">
        <v>422</v>
      </c>
      <c r="C32" s="203">
        <v>83800</v>
      </c>
      <c r="D32" s="203">
        <v>83800</v>
      </c>
      <c r="E32" s="226" t="s">
        <v>423</v>
      </c>
      <c r="F32" s="202" t="s">
        <v>424</v>
      </c>
    </row>
    <row r="33" spans="1:9" s="191" customFormat="1" x14ac:dyDescent="0.25">
      <c r="A33" s="193"/>
      <c r="C33" s="194"/>
      <c r="D33" s="194"/>
      <c r="E33" s="192"/>
    </row>
    <row r="34" spans="1:9" s="191" customFormat="1" ht="27" customHeight="1" x14ac:dyDescent="0.25">
      <c r="A34" s="193"/>
      <c r="C34" s="194"/>
      <c r="D34" s="194"/>
      <c r="E34" s="192"/>
      <c r="F34" s="195"/>
    </row>
    <row r="35" spans="1:9" s="197" customFormat="1" x14ac:dyDescent="0.25">
      <c r="A35" s="196"/>
      <c r="C35" s="205"/>
      <c r="D35" s="205"/>
      <c r="E35" s="206"/>
      <c r="F35" s="191"/>
    </row>
    <row r="36" spans="1:9" s="197" customFormat="1" ht="27" customHeight="1" x14ac:dyDescent="0.25">
      <c r="A36" s="211"/>
      <c r="B36" s="195"/>
      <c r="C36" s="212"/>
      <c r="D36" s="212"/>
      <c r="E36" s="213"/>
      <c r="F36" s="195"/>
      <c r="I36" s="205"/>
    </row>
    <row r="37" spans="1:9" s="191" customFormat="1" x14ac:dyDescent="0.25">
      <c r="A37" s="193"/>
      <c r="C37" s="194"/>
      <c r="D37" s="194"/>
      <c r="E37" s="192"/>
    </row>
    <row r="38" spans="1:9" s="191" customFormat="1" ht="27" customHeight="1" x14ac:dyDescent="0.25">
      <c r="A38" s="214"/>
      <c r="B38" s="215"/>
      <c r="C38" s="216"/>
      <c r="D38" s="216"/>
      <c r="E38" s="217"/>
      <c r="F38" s="195"/>
    </row>
    <row r="39" spans="1:9" s="191" customFormat="1" x14ac:dyDescent="0.25">
      <c r="A39" s="193"/>
      <c r="C39" s="194"/>
      <c r="D39" s="194"/>
      <c r="E39" s="192"/>
    </row>
    <row r="40" spans="1:9" s="191" customFormat="1" ht="27" customHeight="1" x14ac:dyDescent="0.25">
      <c r="A40" s="207"/>
      <c r="B40" s="215"/>
      <c r="C40" s="209"/>
      <c r="D40" s="209"/>
      <c r="E40" s="213"/>
      <c r="F40" s="195"/>
    </row>
    <row r="41" spans="1:9" s="191" customFormat="1" ht="27" customHeight="1" x14ac:dyDescent="0.25">
      <c r="A41" s="207"/>
      <c r="B41" s="215"/>
      <c r="C41" s="194"/>
      <c r="D41" s="194"/>
      <c r="E41" s="213"/>
      <c r="F41" s="195"/>
    </row>
    <row r="42" spans="1:9" s="191" customFormat="1" x14ac:dyDescent="0.25">
      <c r="A42" s="193"/>
      <c r="C42" s="194"/>
      <c r="D42" s="194"/>
      <c r="E42" s="192"/>
    </row>
    <row r="43" spans="1:9" s="195" customFormat="1" ht="27" customHeight="1" x14ac:dyDescent="0.25">
      <c r="A43" s="211"/>
      <c r="C43" s="212"/>
      <c r="D43" s="212"/>
      <c r="E43" s="213"/>
    </row>
    <row r="44" spans="1:9" s="195" customFormat="1" ht="27" customHeight="1" x14ac:dyDescent="0.25">
      <c r="A44" s="211"/>
      <c r="C44" s="212"/>
      <c r="D44" s="212"/>
      <c r="E44" s="213"/>
    </row>
    <row r="45" spans="1:9" s="195" customFormat="1" ht="27" customHeight="1" x14ac:dyDescent="0.25">
      <c r="A45" s="211"/>
      <c r="B45" s="208"/>
      <c r="C45" s="212"/>
      <c r="D45" s="212"/>
      <c r="E45" s="213"/>
    </row>
    <row r="46" spans="1:9" s="195" customFormat="1" ht="27" customHeight="1" x14ac:dyDescent="0.25">
      <c r="A46" s="211"/>
      <c r="C46" s="212"/>
      <c r="D46" s="212"/>
      <c r="E46" s="213"/>
    </row>
    <row r="47" spans="1:9" s="195" customFormat="1" ht="27" customHeight="1" x14ac:dyDescent="0.25">
      <c r="A47" s="211"/>
      <c r="C47" s="212"/>
      <c r="D47" s="212"/>
      <c r="E47" s="213"/>
    </row>
    <row r="48" spans="1:9" s="191" customFormat="1" x14ac:dyDescent="0.25">
      <c r="A48" s="193"/>
      <c r="C48" s="194"/>
      <c r="D48" s="194"/>
      <c r="E48" s="192"/>
    </row>
    <row r="49" spans="1:6" s="191" customFormat="1" ht="15" x14ac:dyDescent="0.25">
      <c r="A49" s="211"/>
      <c r="B49" s="218"/>
      <c r="C49" s="212"/>
      <c r="D49" s="212"/>
      <c r="E49" s="213"/>
      <c r="F49" s="195"/>
    </row>
    <row r="50" spans="1:6" s="191" customFormat="1" x14ac:dyDescent="0.25">
      <c r="A50" s="193"/>
      <c r="C50" s="194"/>
      <c r="D50" s="194"/>
      <c r="E50" s="192"/>
    </row>
    <row r="51" spans="1:6" s="197" customFormat="1" ht="27" customHeight="1" x14ac:dyDescent="0.25">
      <c r="A51" s="211"/>
      <c r="B51" s="218"/>
      <c r="C51" s="212"/>
      <c r="D51" s="212"/>
      <c r="E51" s="213"/>
      <c r="F51" s="195"/>
    </row>
    <row r="52" spans="1:6" s="191" customFormat="1" x14ac:dyDescent="0.25">
      <c r="A52" s="193"/>
      <c r="C52" s="194"/>
      <c r="D52" s="194"/>
      <c r="E52" s="192"/>
    </row>
    <row r="53" spans="1:6" s="191" customFormat="1" ht="27" customHeight="1" x14ac:dyDescent="0.25">
      <c r="A53" s="211"/>
      <c r="B53" s="195"/>
      <c r="C53" s="212"/>
      <c r="D53" s="212"/>
      <c r="E53" s="213"/>
      <c r="F53" s="195"/>
    </row>
    <row r="54" spans="1:6" s="191" customFormat="1" x14ac:dyDescent="0.25">
      <c r="A54" s="193"/>
      <c r="C54" s="194"/>
      <c r="D54" s="194"/>
      <c r="E54" s="192"/>
    </row>
    <row r="55" spans="1:6" s="191" customFormat="1" ht="27" customHeight="1" x14ac:dyDescent="0.25">
      <c r="A55" s="193"/>
      <c r="C55" s="194"/>
      <c r="D55" s="194"/>
      <c r="E55" s="192"/>
      <c r="F55" s="195"/>
    </row>
    <row r="56" spans="1:6" s="191" customFormat="1" x14ac:dyDescent="0.25">
      <c r="A56" s="193"/>
      <c r="C56" s="194"/>
      <c r="D56" s="194"/>
      <c r="E56" s="192"/>
    </row>
    <row r="57" spans="1:6" s="197" customFormat="1" ht="27" customHeight="1" x14ac:dyDescent="0.25">
      <c r="A57" s="196"/>
      <c r="B57" s="195"/>
      <c r="C57" s="205"/>
      <c r="D57" s="205"/>
      <c r="E57" s="206"/>
      <c r="F57" s="195"/>
    </row>
    <row r="58" spans="1:6" s="191" customFormat="1" x14ac:dyDescent="0.25">
      <c r="A58" s="193"/>
      <c r="C58" s="194"/>
      <c r="D58" s="194"/>
      <c r="E58" s="192"/>
    </row>
    <row r="59" spans="1:6" s="191" customFormat="1" ht="27" customHeight="1" x14ac:dyDescent="0.25">
      <c r="A59" s="193"/>
      <c r="B59" s="219"/>
      <c r="C59" s="194"/>
      <c r="D59" s="194"/>
      <c r="E59" s="192"/>
      <c r="F59" s="195"/>
    </row>
    <row r="60" spans="1:6" s="191" customFormat="1" x14ac:dyDescent="0.25">
      <c r="A60" s="193"/>
      <c r="C60" s="194"/>
      <c r="D60" s="194"/>
      <c r="E60" s="192"/>
    </row>
    <row r="61" spans="1:6" s="191" customFormat="1" ht="27" customHeight="1" x14ac:dyDescent="0.25">
      <c r="A61" s="193"/>
      <c r="C61" s="194"/>
      <c r="D61" s="194"/>
      <c r="E61" s="192"/>
      <c r="F61" s="195"/>
    </row>
    <row r="62" spans="1:6" s="191" customFormat="1" x14ac:dyDescent="0.25">
      <c r="A62" s="193"/>
      <c r="C62" s="194"/>
      <c r="D62" s="194"/>
      <c r="E62" s="192"/>
    </row>
    <row r="63" spans="1:6" s="191" customFormat="1" ht="27" customHeight="1" x14ac:dyDescent="0.25">
      <c r="A63" s="193"/>
      <c r="C63" s="194"/>
      <c r="D63" s="194"/>
      <c r="E63" s="192"/>
      <c r="F63" s="195"/>
    </row>
    <row r="64" spans="1:6" x14ac:dyDescent="0.2">
      <c r="A64" s="220"/>
      <c r="C64" s="221"/>
      <c r="D64" s="221"/>
    </row>
    <row r="65" spans="1:6" s="191" customFormat="1" ht="27" customHeight="1" x14ac:dyDescent="0.25">
      <c r="A65" s="193"/>
      <c r="C65" s="194"/>
      <c r="D65" s="194"/>
      <c r="E65" s="192"/>
      <c r="F65" s="195"/>
    </row>
    <row r="66" spans="1:6" x14ac:dyDescent="0.2">
      <c r="A66" s="220"/>
      <c r="C66" s="221"/>
      <c r="D66" s="221"/>
    </row>
    <row r="67" spans="1:6" s="191" customFormat="1" ht="27" customHeight="1" x14ac:dyDescent="0.25">
      <c r="A67" s="193"/>
      <c r="C67" s="194"/>
      <c r="D67" s="194"/>
      <c r="E67" s="192"/>
      <c r="F67" s="195"/>
    </row>
    <row r="68" spans="1:6" s="191" customFormat="1" ht="27" customHeight="1" x14ac:dyDescent="0.25">
      <c r="A68" s="193"/>
      <c r="C68" s="194"/>
      <c r="D68" s="194"/>
      <c r="E68" s="192"/>
      <c r="F68" s="195"/>
    </row>
    <row r="69" spans="1:6" x14ac:dyDescent="0.2">
      <c r="A69" s="220"/>
      <c r="C69" s="221"/>
      <c r="D69" s="221"/>
    </row>
    <row r="70" spans="1:6" s="191" customFormat="1" ht="27" customHeight="1" x14ac:dyDescent="0.25">
      <c r="A70" s="193"/>
      <c r="C70" s="194"/>
      <c r="D70" s="194"/>
      <c r="E70" s="192"/>
      <c r="F70" s="195"/>
    </row>
    <row r="71" spans="1:6" x14ac:dyDescent="0.2">
      <c r="A71" s="220"/>
      <c r="C71" s="221"/>
      <c r="D71" s="221"/>
    </row>
    <row r="72" spans="1:6" s="191" customFormat="1" ht="27" customHeight="1" x14ac:dyDescent="0.25">
      <c r="A72" s="193"/>
      <c r="C72" s="194"/>
      <c r="D72" s="194"/>
      <c r="E72" s="192"/>
      <c r="F72" s="195"/>
    </row>
    <row r="73" spans="1:6" s="191" customFormat="1" ht="27" customHeight="1" x14ac:dyDescent="0.25">
      <c r="A73" s="193"/>
      <c r="C73" s="194"/>
      <c r="D73" s="194"/>
      <c r="E73" s="192"/>
      <c r="F73" s="195"/>
    </row>
    <row r="74" spans="1:6" x14ac:dyDescent="0.2">
      <c r="A74" s="220"/>
      <c r="C74" s="221"/>
      <c r="D74" s="221"/>
    </row>
    <row r="75" spans="1:6" s="191" customFormat="1" ht="27" customHeight="1" x14ac:dyDescent="0.25">
      <c r="A75" s="193"/>
      <c r="C75" s="194"/>
      <c r="D75" s="194"/>
      <c r="E75" s="192"/>
      <c r="F75" s="195"/>
    </row>
    <row r="76" spans="1:6" x14ac:dyDescent="0.2">
      <c r="A76" s="220"/>
      <c r="C76" s="221"/>
      <c r="D76" s="221"/>
    </row>
    <row r="77" spans="1:6" s="191" customFormat="1" ht="27" customHeight="1" x14ac:dyDescent="0.25">
      <c r="A77" s="193"/>
      <c r="C77" s="194"/>
      <c r="D77" s="194"/>
      <c r="E77" s="192"/>
      <c r="F77" s="195"/>
    </row>
    <row r="78" spans="1:6" s="191" customFormat="1" ht="27" customHeight="1" x14ac:dyDescent="0.25">
      <c r="A78" s="193"/>
      <c r="C78" s="194"/>
      <c r="D78" s="194"/>
      <c r="E78" s="192"/>
      <c r="F78" s="195"/>
    </row>
    <row r="79" spans="1:6" x14ac:dyDescent="0.2">
      <c r="A79" s="220"/>
      <c r="C79" s="221"/>
      <c r="D79" s="221"/>
    </row>
    <row r="80" spans="1:6" s="191" customFormat="1" ht="27" customHeight="1" x14ac:dyDescent="0.25">
      <c r="A80" s="193"/>
      <c r="C80" s="194"/>
      <c r="D80" s="194"/>
      <c r="E80" s="192"/>
      <c r="F80" s="195"/>
    </row>
    <row r="81" spans="1:6" x14ac:dyDescent="0.2">
      <c r="A81" s="220"/>
      <c r="C81" s="221"/>
      <c r="D81" s="221"/>
    </row>
    <row r="82" spans="1:6" s="191" customFormat="1" ht="27" customHeight="1" x14ac:dyDescent="0.25">
      <c r="A82" s="193"/>
      <c r="C82" s="194"/>
      <c r="D82" s="194"/>
      <c r="E82" s="192"/>
      <c r="F82" s="195"/>
    </row>
    <row r="83" spans="1:6" x14ac:dyDescent="0.2">
      <c r="A83" s="220"/>
      <c r="C83" s="221"/>
      <c r="D83" s="221"/>
      <c r="E83" s="192"/>
      <c r="F83" s="191"/>
    </row>
    <row r="84" spans="1:6" s="191" customFormat="1" ht="27" customHeight="1" x14ac:dyDescent="0.25">
      <c r="A84" s="193"/>
      <c r="C84" s="194"/>
      <c r="D84" s="194"/>
      <c r="E84" s="192"/>
      <c r="F84" s="195"/>
    </row>
    <row r="85" spans="1:6" x14ac:dyDescent="0.2">
      <c r="A85" s="220"/>
      <c r="C85" s="221"/>
      <c r="D85" s="221"/>
    </row>
    <row r="86" spans="1:6" s="191" customFormat="1" ht="27" customHeight="1" x14ac:dyDescent="0.25">
      <c r="A86" s="193"/>
      <c r="C86" s="194"/>
      <c r="D86" s="194"/>
      <c r="E86" s="192"/>
      <c r="F86" s="195"/>
    </row>
    <row r="87" spans="1:6" x14ac:dyDescent="0.2">
      <c r="A87" s="220"/>
      <c r="C87" s="221"/>
      <c r="D87" s="221"/>
    </row>
    <row r="88" spans="1:6" s="191" customFormat="1" ht="27" customHeight="1" x14ac:dyDescent="0.25">
      <c r="A88" s="211"/>
      <c r="B88" s="195"/>
      <c r="C88" s="212"/>
      <c r="D88" s="212"/>
      <c r="E88" s="213"/>
      <c r="F88" s="195"/>
    </row>
    <row r="89" spans="1:6" s="191" customFormat="1" ht="27" customHeight="1" x14ac:dyDescent="0.25">
      <c r="A89" s="211"/>
      <c r="B89" s="195"/>
      <c r="C89" s="212"/>
      <c r="D89" s="212"/>
      <c r="E89" s="213"/>
      <c r="F89" s="195"/>
    </row>
    <row r="90" spans="1:6" s="188" customFormat="1" x14ac:dyDescent="0.2">
      <c r="A90" s="222"/>
      <c r="C90" s="223"/>
      <c r="D90" s="223"/>
      <c r="E90" s="224"/>
    </row>
    <row r="91" spans="1:6" s="201" customFormat="1" ht="27" customHeight="1" x14ac:dyDescent="0.25">
      <c r="A91" s="225"/>
      <c r="C91" s="203"/>
      <c r="D91" s="203"/>
      <c r="E91" s="204"/>
      <c r="F91" s="202"/>
    </row>
    <row r="92" spans="1:6" s="188" customFormat="1" x14ac:dyDescent="0.2">
      <c r="A92" s="222"/>
      <c r="C92" s="223"/>
      <c r="D92" s="223"/>
      <c r="E92" s="224"/>
    </row>
    <row r="93" spans="1:6" s="201" customFormat="1" ht="27" customHeight="1" x14ac:dyDescent="0.25">
      <c r="A93" s="198"/>
      <c r="C93" s="199"/>
      <c r="D93" s="199"/>
      <c r="E93" s="200"/>
      <c r="F93" s="202"/>
    </row>
    <row r="94" spans="1:6" s="201" customFormat="1" ht="27" customHeight="1" x14ac:dyDescent="0.25">
      <c r="A94" s="198"/>
      <c r="C94" s="199"/>
      <c r="D94" s="199"/>
      <c r="E94" s="200"/>
      <c r="F94" s="202"/>
    </row>
    <row r="95" spans="1:6" s="188" customFormat="1" x14ac:dyDescent="0.2">
      <c r="A95" s="222"/>
      <c r="C95" s="223"/>
      <c r="D95" s="223"/>
      <c r="E95" s="224"/>
    </row>
    <row r="96" spans="1:6" s="201" customFormat="1" ht="27" customHeight="1" x14ac:dyDescent="0.25">
      <c r="A96" s="198"/>
      <c r="C96" s="203"/>
      <c r="D96" s="203"/>
      <c r="E96" s="226"/>
      <c r="F96" s="202"/>
    </row>
    <row r="97" spans="1:6" s="188" customFormat="1" x14ac:dyDescent="0.2">
      <c r="A97" s="222"/>
      <c r="C97" s="223"/>
      <c r="D97" s="223"/>
      <c r="E97" s="224"/>
    </row>
    <row r="98" spans="1:6" s="201" customFormat="1" ht="35.25" customHeight="1" x14ac:dyDescent="0.25">
      <c r="A98" s="198"/>
      <c r="B98" s="202"/>
      <c r="C98" s="199"/>
      <c r="D98" s="199"/>
      <c r="E98" s="200"/>
      <c r="F98" s="202"/>
    </row>
    <row r="99" spans="1:6" x14ac:dyDescent="0.2">
      <c r="A99" s="220"/>
      <c r="C99" s="221"/>
      <c r="D99" s="221"/>
    </row>
    <row r="100" spans="1:6" s="201" customFormat="1" ht="27" customHeight="1" x14ac:dyDescent="0.25">
      <c r="A100" s="198"/>
      <c r="B100" s="227"/>
      <c r="C100" s="199"/>
      <c r="D100" s="199"/>
      <c r="E100" s="200"/>
      <c r="F100" s="202"/>
    </row>
    <row r="101" spans="1:6" s="201" customFormat="1" ht="27" customHeight="1" x14ac:dyDescent="0.25">
      <c r="A101" s="198"/>
      <c r="B101" s="227"/>
      <c r="C101" s="199"/>
      <c r="D101" s="199"/>
      <c r="E101" s="200"/>
      <c r="F101" s="202"/>
    </row>
    <row r="102" spans="1:6" x14ac:dyDescent="0.2">
      <c r="A102" s="220"/>
      <c r="C102" s="221"/>
      <c r="D102" s="221"/>
    </row>
    <row r="103" spans="1:6" s="201" customFormat="1" ht="27" customHeight="1" x14ac:dyDescent="0.25">
      <c r="A103" s="198"/>
      <c r="B103" s="191"/>
      <c r="C103" s="199"/>
      <c r="D103" s="199"/>
      <c r="E103" s="200"/>
      <c r="F103" s="202"/>
    </row>
    <row r="104" spans="1:6" s="201" customFormat="1" ht="27" customHeight="1" x14ac:dyDescent="0.25">
      <c r="A104" s="198"/>
      <c r="B104" s="191"/>
      <c r="C104" s="199"/>
      <c r="D104" s="199"/>
      <c r="E104" s="200"/>
      <c r="F104" s="202"/>
    </row>
    <row r="105" spans="1:6" x14ac:dyDescent="0.2">
      <c r="A105" s="220"/>
      <c r="C105" s="221"/>
      <c r="D105" s="221"/>
    </row>
    <row r="106" spans="1:6" s="201" customFormat="1" ht="27" customHeight="1" x14ac:dyDescent="0.25">
      <c r="A106" s="198"/>
      <c r="C106" s="199"/>
      <c r="D106" s="199"/>
      <c r="E106" s="200"/>
      <c r="F106" s="202"/>
    </row>
    <row r="107" spans="1:6" s="201" customFormat="1" ht="27" customHeight="1" x14ac:dyDescent="0.25">
      <c r="A107" s="198"/>
      <c r="C107" s="199"/>
      <c r="D107" s="199"/>
      <c r="E107" s="200"/>
      <c r="F107" s="202"/>
    </row>
    <row r="108" spans="1:6" x14ac:dyDescent="0.2">
      <c r="A108" s="220"/>
      <c r="C108" s="221"/>
      <c r="D108" s="221"/>
    </row>
    <row r="109" spans="1:6" s="201" customFormat="1" ht="27" customHeight="1" x14ac:dyDescent="0.25">
      <c r="A109" s="198"/>
      <c r="B109" s="202"/>
      <c r="C109" s="203"/>
      <c r="D109" s="203"/>
      <c r="E109" s="204"/>
      <c r="F109" s="202"/>
    </row>
    <row r="110" spans="1:6" s="201" customFormat="1" ht="27" customHeight="1" x14ac:dyDescent="0.25">
      <c r="A110" s="198"/>
      <c r="B110" s="202"/>
      <c r="C110" s="203"/>
      <c r="D110" s="203"/>
      <c r="E110" s="204"/>
      <c r="F110" s="202"/>
    </row>
    <row r="111" spans="1:6" x14ac:dyDescent="0.2">
      <c r="A111" s="220"/>
      <c r="C111" s="221"/>
      <c r="D111" s="221"/>
    </row>
    <row r="112" spans="1:6" s="201" customFormat="1" ht="27" customHeight="1" x14ac:dyDescent="0.25">
      <c r="A112" s="228"/>
      <c r="B112" s="229"/>
      <c r="C112" s="230"/>
      <c r="D112" s="230"/>
      <c r="E112" s="226"/>
      <c r="F112" s="202"/>
    </row>
    <row r="113" spans="1:5" x14ac:dyDescent="0.2">
      <c r="A113" s="220"/>
      <c r="C113" s="221"/>
      <c r="D113" s="221"/>
    </row>
    <row r="114" spans="1:5" s="201" customFormat="1" ht="27" customHeight="1" x14ac:dyDescent="0.25">
      <c r="A114" s="198"/>
      <c r="C114" s="199"/>
      <c r="D114" s="199"/>
      <c r="E114" s="200"/>
    </row>
    <row r="115" spans="1:5" x14ac:dyDescent="0.2">
      <c r="A115" s="220"/>
      <c r="C115" s="221"/>
      <c r="D115" s="221"/>
    </row>
    <row r="116" spans="1:5" s="201" customFormat="1" ht="27" customHeight="1" x14ac:dyDescent="0.25">
      <c r="A116" s="198"/>
      <c r="C116" s="199"/>
      <c r="D116" s="199"/>
      <c r="E116" s="200"/>
    </row>
    <row r="117" spans="1:5" x14ac:dyDescent="0.2">
      <c r="A117" s="220"/>
      <c r="C117" s="221"/>
      <c r="D117" s="221"/>
    </row>
    <row r="118" spans="1:5" s="201" customFormat="1" ht="27" customHeight="1" x14ac:dyDescent="0.25">
      <c r="A118" s="198"/>
      <c r="C118" s="199"/>
      <c r="D118" s="199"/>
      <c r="E118" s="200"/>
    </row>
    <row r="119" spans="1:5" x14ac:dyDescent="0.2">
      <c r="A119" s="220"/>
      <c r="C119" s="221"/>
      <c r="D119" s="221"/>
    </row>
    <row r="120" spans="1:5" s="201" customFormat="1" ht="27" customHeight="1" x14ac:dyDescent="0.25">
      <c r="A120" s="198"/>
      <c r="C120" s="199"/>
      <c r="D120" s="199"/>
      <c r="E120" s="200"/>
    </row>
    <row r="121" spans="1:5" x14ac:dyDescent="0.2">
      <c r="A121" s="220"/>
      <c r="C121" s="221"/>
      <c r="D121" s="221"/>
    </row>
    <row r="122" spans="1:5" s="201" customFormat="1" ht="27" customHeight="1" x14ac:dyDescent="0.25">
      <c r="A122" s="198"/>
      <c r="C122" s="199"/>
      <c r="D122" s="199"/>
      <c r="E122" s="200"/>
    </row>
    <row r="123" spans="1:5" x14ac:dyDescent="0.2">
      <c r="A123" s="220"/>
      <c r="C123" s="221"/>
      <c r="D123" s="221"/>
    </row>
    <row r="124" spans="1:5" x14ac:dyDescent="0.2">
      <c r="C124" s="221"/>
      <c r="D124" s="221"/>
    </row>
  </sheetData>
  <sheetProtection algorithmName="SHA-512" hashValue="agsQzRthF8rrNZixcNdW6j6XV7SLBmkmw2zoPtpwTCd4Q8NvaSiSyhx4frUk4LvpWZ/+Fl+A8sCQ5vl+l4ohhw==" saltValue="Y3OP6Xi6zviw7zeqMDKPCA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177</v>
      </c>
      <c r="B1" s="140"/>
      <c r="C1" s="140"/>
      <c r="D1" s="140"/>
      <c r="E1" s="140"/>
      <c r="F1" s="140"/>
    </row>
    <row r="2" spans="1:6" s="42" customFormat="1" x14ac:dyDescent="0.25">
      <c r="A2" s="2" t="s">
        <v>222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216</v>
      </c>
      <c r="C3" s="2" t="s">
        <v>218</v>
      </c>
      <c r="D3" s="142" t="s">
        <v>287</v>
      </c>
      <c r="E3" s="142" t="s">
        <v>288</v>
      </c>
      <c r="F3" s="142" t="s">
        <v>323</v>
      </c>
    </row>
    <row r="4" spans="1:6" x14ac:dyDescent="0.25">
      <c r="A4" s="143" t="s">
        <v>201</v>
      </c>
      <c r="B4" s="143" t="s">
        <v>178</v>
      </c>
      <c r="C4" s="143" t="s">
        <v>218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202</v>
      </c>
      <c r="B5" s="143" t="s">
        <v>178</v>
      </c>
      <c r="C5" s="143" t="s">
        <v>218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179</v>
      </c>
      <c r="B6" s="143" t="s">
        <v>178</v>
      </c>
      <c r="C6" s="143" t="s">
        <v>218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229</v>
      </c>
      <c r="B7" s="143" t="s">
        <v>180</v>
      </c>
      <c r="C7" s="143" t="s">
        <v>218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180</v>
      </c>
      <c r="B8" s="143" t="s">
        <v>180</v>
      </c>
      <c r="C8" s="143" t="s">
        <v>218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230</v>
      </c>
      <c r="B9" s="143" t="s">
        <v>180</v>
      </c>
      <c r="C9" s="143" t="s">
        <v>218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181</v>
      </c>
      <c r="B10" s="143" t="s">
        <v>180</v>
      </c>
      <c r="C10" s="143" t="s">
        <v>218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223</v>
      </c>
      <c r="B12" s="147"/>
      <c r="C12" s="147"/>
      <c r="D12" s="148">
        <f>SUM(D14:D24)</f>
        <v>32810000</v>
      </c>
      <c r="E12" s="148">
        <f>SUM(E14:E24)</f>
        <v>32810000</v>
      </c>
      <c r="F12" s="148">
        <f>SUM(F14:F24)</f>
        <v>31100000</v>
      </c>
    </row>
    <row r="13" spans="1:6" s="42" customFormat="1" ht="30" x14ac:dyDescent="0.25">
      <c r="A13" s="2" t="s">
        <v>2</v>
      </c>
      <c r="B13" s="2" t="s">
        <v>216</v>
      </c>
      <c r="C13" s="147" t="s">
        <v>219</v>
      </c>
      <c r="D13" s="142" t="s">
        <v>287</v>
      </c>
      <c r="E13" s="142" t="s">
        <v>288</v>
      </c>
      <c r="F13" s="142" t="s">
        <v>323</v>
      </c>
    </row>
    <row r="14" spans="1:6" x14ac:dyDescent="0.25">
      <c r="A14" s="143" t="s">
        <v>183</v>
      </c>
      <c r="B14" s="143" t="s">
        <v>182</v>
      </c>
      <c r="C14" s="143" t="s">
        <v>219</v>
      </c>
      <c r="D14" s="144">
        <v>12020000</v>
      </c>
      <c r="E14" s="144">
        <v>12020000</v>
      </c>
      <c r="F14" s="144">
        <v>9000000</v>
      </c>
    </row>
    <row r="15" spans="1:6" x14ac:dyDescent="0.25">
      <c r="A15" s="143" t="s">
        <v>184</v>
      </c>
      <c r="B15" s="143" t="s">
        <v>182</v>
      </c>
      <c r="C15" s="143" t="s">
        <v>219</v>
      </c>
      <c r="D15" s="144">
        <v>1340000</v>
      </c>
      <c r="E15" s="144">
        <v>1340000</v>
      </c>
      <c r="F15" s="144">
        <v>1900000</v>
      </c>
    </row>
    <row r="16" spans="1:6" x14ac:dyDescent="0.25">
      <c r="A16" s="143" t="s">
        <v>275</v>
      </c>
      <c r="B16" s="143" t="s">
        <v>185</v>
      </c>
      <c r="C16" s="143" t="s">
        <v>219</v>
      </c>
      <c r="D16" s="144">
        <v>0</v>
      </c>
      <c r="E16" s="144">
        <v>0</v>
      </c>
      <c r="F16" s="144">
        <v>0</v>
      </c>
    </row>
    <row r="17" spans="1:8" x14ac:dyDescent="0.25">
      <c r="A17" s="44" t="s">
        <v>273</v>
      </c>
      <c r="B17" s="143" t="s">
        <v>185</v>
      </c>
      <c r="C17" s="143" t="s">
        <v>219</v>
      </c>
      <c r="D17" s="144">
        <v>3000000</v>
      </c>
      <c r="E17" s="144">
        <v>3000000</v>
      </c>
      <c r="F17" s="144">
        <v>2250000</v>
      </c>
      <c r="H17" s="44"/>
    </row>
    <row r="18" spans="1:8" x14ac:dyDescent="0.25">
      <c r="A18" s="44" t="s">
        <v>273</v>
      </c>
      <c r="B18" s="143" t="s">
        <v>185</v>
      </c>
      <c r="C18" s="143" t="s">
        <v>219</v>
      </c>
      <c r="D18" s="144">
        <v>3000000</v>
      </c>
      <c r="E18" s="144">
        <v>3000000</v>
      </c>
      <c r="F18" s="144">
        <v>2250000</v>
      </c>
      <c r="H18" s="44"/>
    </row>
    <row r="19" spans="1:8" x14ac:dyDescent="0.25">
      <c r="A19" s="44" t="s">
        <v>274</v>
      </c>
      <c r="B19" s="143" t="s">
        <v>185</v>
      </c>
      <c r="C19" s="143" t="s">
        <v>219</v>
      </c>
      <c r="D19" s="144">
        <v>3000000</v>
      </c>
      <c r="E19" s="144">
        <v>3000000</v>
      </c>
      <c r="F19" s="144">
        <v>4000000</v>
      </c>
      <c r="H19" s="44"/>
    </row>
    <row r="20" spans="1:8" s="135" customFormat="1" x14ac:dyDescent="0.25">
      <c r="A20" s="44" t="s">
        <v>326</v>
      </c>
      <c r="B20" s="143" t="s">
        <v>185</v>
      </c>
      <c r="C20" s="143" t="s">
        <v>219</v>
      </c>
      <c r="D20" s="144">
        <v>0</v>
      </c>
      <c r="E20" s="144">
        <v>0</v>
      </c>
      <c r="F20" s="144">
        <v>0</v>
      </c>
      <c r="H20" s="44"/>
    </row>
    <row r="21" spans="1:8" x14ac:dyDescent="0.25">
      <c r="A21" s="143" t="s">
        <v>276</v>
      </c>
      <c r="B21" s="143" t="s">
        <v>185</v>
      </c>
      <c r="C21" s="143" t="s">
        <v>219</v>
      </c>
      <c r="D21" s="144">
        <v>0</v>
      </c>
      <c r="E21" s="144">
        <v>0</v>
      </c>
      <c r="F21" s="144">
        <v>1000000</v>
      </c>
    </row>
    <row r="22" spans="1:8" x14ac:dyDescent="0.25">
      <c r="A22" s="143" t="s">
        <v>187</v>
      </c>
      <c r="B22" s="143" t="s">
        <v>186</v>
      </c>
      <c r="C22" s="143" t="s">
        <v>219</v>
      </c>
      <c r="D22" s="144">
        <v>9000000</v>
      </c>
      <c r="E22" s="144">
        <v>9000000</v>
      </c>
      <c r="F22" s="144">
        <v>9000000</v>
      </c>
    </row>
    <row r="23" spans="1:8" x14ac:dyDescent="0.25">
      <c r="A23" s="143" t="s">
        <v>188</v>
      </c>
      <c r="B23" s="143" t="s">
        <v>186</v>
      </c>
      <c r="C23" s="143" t="s">
        <v>219</v>
      </c>
      <c r="D23" s="144">
        <v>1450000</v>
      </c>
      <c r="E23" s="144">
        <v>1450000</v>
      </c>
      <c r="F23" s="144">
        <v>1700000</v>
      </c>
    </row>
    <row r="24" spans="1:8" x14ac:dyDescent="0.25">
      <c r="A24" s="143" t="s">
        <v>189</v>
      </c>
      <c r="B24" s="143" t="s">
        <v>189</v>
      </c>
      <c r="C24" s="143" t="s">
        <v>219</v>
      </c>
      <c r="D24" s="144">
        <v>0</v>
      </c>
      <c r="E24" s="144">
        <v>0</v>
      </c>
      <c r="F24" s="144">
        <v>0</v>
      </c>
    </row>
    <row r="25" spans="1:8" x14ac:dyDescent="0.25">
      <c r="A25" s="149"/>
      <c r="B25" s="149"/>
      <c r="C25" s="149"/>
      <c r="D25" s="146"/>
      <c r="E25" s="146"/>
      <c r="F25" s="146"/>
    </row>
    <row r="26" spans="1:8" s="42" customFormat="1" x14ac:dyDescent="0.25">
      <c r="A26" s="150" t="s">
        <v>224</v>
      </c>
      <c r="B26" s="150"/>
      <c r="C26" s="150"/>
      <c r="D26" s="148">
        <f>SUM(D28:D36)</f>
        <v>59700000</v>
      </c>
      <c r="E26" s="148">
        <f>SUM(E28:E36)</f>
        <v>59700000</v>
      </c>
      <c r="F26" s="148">
        <f>SUM(F28:F36)</f>
        <v>105000000</v>
      </c>
    </row>
    <row r="27" spans="1:8" s="42" customFormat="1" ht="30" x14ac:dyDescent="0.25">
      <c r="A27" s="2" t="s">
        <v>2</v>
      </c>
      <c r="B27" s="2" t="s">
        <v>216</v>
      </c>
      <c r="C27" s="147" t="s">
        <v>217</v>
      </c>
      <c r="D27" s="142" t="s">
        <v>287</v>
      </c>
      <c r="E27" s="142" t="s">
        <v>288</v>
      </c>
      <c r="F27" s="142" t="s">
        <v>323</v>
      </c>
    </row>
    <row r="28" spans="1:8" x14ac:dyDescent="0.25">
      <c r="A28" s="143" t="s">
        <v>178</v>
      </c>
      <c r="B28" s="143" t="s">
        <v>191</v>
      </c>
      <c r="C28" s="143" t="s">
        <v>217</v>
      </c>
      <c r="D28" s="144">
        <v>33000000</v>
      </c>
      <c r="E28" s="144">
        <v>33000000</v>
      </c>
      <c r="F28" s="144">
        <f>F4-500000</f>
        <v>34500000</v>
      </c>
    </row>
    <row r="29" spans="1:8" x14ac:dyDescent="0.25">
      <c r="A29" s="143" t="s">
        <v>228</v>
      </c>
      <c r="B29" s="143" t="s">
        <v>191</v>
      </c>
      <c r="C29" s="143" t="s">
        <v>217</v>
      </c>
      <c r="D29" s="144">
        <v>15000000</v>
      </c>
      <c r="E29" s="144">
        <v>15000000</v>
      </c>
      <c r="F29" s="144">
        <v>15000000</v>
      </c>
    </row>
    <row r="30" spans="1:8" x14ac:dyDescent="0.25">
      <c r="A30" s="143" t="s">
        <v>192</v>
      </c>
      <c r="B30" s="143" t="s">
        <v>194</v>
      </c>
      <c r="C30" s="143" t="s">
        <v>217</v>
      </c>
      <c r="D30" s="144">
        <v>8000000</v>
      </c>
      <c r="E30" s="144">
        <v>8000000</v>
      </c>
      <c r="F30" s="144">
        <f>F5+F6-500000</f>
        <v>9700000</v>
      </c>
    </row>
    <row r="31" spans="1:8" x14ac:dyDescent="0.25">
      <c r="A31" s="143" t="s">
        <v>193</v>
      </c>
      <c r="B31" s="143" t="s">
        <v>194</v>
      </c>
      <c r="C31" s="143" t="s">
        <v>217</v>
      </c>
      <c r="D31" s="144">
        <v>3100000</v>
      </c>
      <c r="E31" s="144">
        <v>3100000</v>
      </c>
      <c r="F31" s="144">
        <v>3100000</v>
      </c>
    </row>
    <row r="32" spans="1:8" x14ac:dyDescent="0.25">
      <c r="A32" s="143" t="s">
        <v>190</v>
      </c>
      <c r="B32" s="143" t="s">
        <v>195</v>
      </c>
      <c r="C32" s="143" t="s">
        <v>217</v>
      </c>
      <c r="D32" s="144">
        <v>500000</v>
      </c>
      <c r="E32" s="144">
        <v>500000</v>
      </c>
      <c r="F32" s="144">
        <v>500000</v>
      </c>
    </row>
    <row r="33" spans="1:6" x14ac:dyDescent="0.25">
      <c r="A33" s="145" t="s">
        <v>229</v>
      </c>
      <c r="B33" s="143" t="s">
        <v>195</v>
      </c>
      <c r="C33" s="143" t="s">
        <v>217</v>
      </c>
      <c r="D33" s="151">
        <f t="shared" ref="D33:F36" si="0">D7</f>
        <v>0</v>
      </c>
      <c r="E33" s="151">
        <f t="shared" si="0"/>
        <v>0</v>
      </c>
      <c r="F33" s="151">
        <f t="shared" si="0"/>
        <v>0</v>
      </c>
    </row>
    <row r="34" spans="1:6" x14ac:dyDescent="0.25">
      <c r="A34" s="145" t="s">
        <v>180</v>
      </c>
      <c r="B34" s="143" t="s">
        <v>195</v>
      </c>
      <c r="C34" s="143" t="s">
        <v>217</v>
      </c>
      <c r="D34" s="151">
        <f t="shared" si="0"/>
        <v>0</v>
      </c>
      <c r="E34" s="151">
        <f t="shared" si="0"/>
        <v>0</v>
      </c>
      <c r="F34" s="151">
        <f t="shared" si="0"/>
        <v>0</v>
      </c>
    </row>
    <row r="35" spans="1:6" x14ac:dyDescent="0.25">
      <c r="A35" s="145" t="s">
        <v>230</v>
      </c>
      <c r="B35" s="143" t="s">
        <v>195</v>
      </c>
      <c r="C35" s="143" t="s">
        <v>217</v>
      </c>
      <c r="D35" s="151">
        <f t="shared" si="0"/>
        <v>0</v>
      </c>
      <c r="E35" s="151">
        <f t="shared" si="0"/>
        <v>0</v>
      </c>
      <c r="F35" s="151">
        <f t="shared" si="0"/>
        <v>42100000</v>
      </c>
    </row>
    <row r="36" spans="1:6" x14ac:dyDescent="0.25">
      <c r="A36" s="143" t="s">
        <v>181</v>
      </c>
      <c r="B36" s="143" t="s">
        <v>195</v>
      </c>
      <c r="C36" s="143" t="s">
        <v>217</v>
      </c>
      <c r="D36" s="151">
        <f t="shared" si="0"/>
        <v>100000</v>
      </c>
      <c r="E36" s="151">
        <f t="shared" si="0"/>
        <v>100000</v>
      </c>
      <c r="F36" s="151">
        <f t="shared" si="0"/>
        <v>100000</v>
      </c>
    </row>
    <row r="37" spans="1:6" x14ac:dyDescent="0.25">
      <c r="A37" s="143"/>
      <c r="B37" s="143"/>
      <c r="C37" s="143"/>
      <c r="D37" s="152"/>
      <c r="E37" s="152"/>
      <c r="F37" s="152"/>
    </row>
    <row r="38" spans="1:6" s="42" customFormat="1" x14ac:dyDescent="0.25">
      <c r="A38" s="147" t="s">
        <v>225</v>
      </c>
      <c r="B38" s="147"/>
      <c r="C38" s="147"/>
      <c r="D38" s="153">
        <f>SUM(D40:D47)</f>
        <v>76610000</v>
      </c>
      <c r="E38" s="153">
        <f t="shared" ref="E38:F38" si="1">SUM(E40:E47)</f>
        <v>76610000</v>
      </c>
      <c r="F38" s="153">
        <f t="shared" si="1"/>
        <v>74900000</v>
      </c>
    </row>
    <row r="39" spans="1:6" s="42" customFormat="1" ht="30" x14ac:dyDescent="0.25">
      <c r="A39" s="2" t="s">
        <v>2</v>
      </c>
      <c r="B39" s="2" t="s">
        <v>216</v>
      </c>
      <c r="C39" s="147" t="s">
        <v>196</v>
      </c>
      <c r="D39" s="142" t="s">
        <v>287</v>
      </c>
      <c r="E39" s="142" t="s">
        <v>288</v>
      </c>
      <c r="F39" s="142" t="s">
        <v>323</v>
      </c>
    </row>
    <row r="40" spans="1:6" x14ac:dyDescent="0.25">
      <c r="A40" s="143" t="s">
        <v>231</v>
      </c>
      <c r="B40" s="143" t="s">
        <v>197</v>
      </c>
      <c r="C40" s="143" t="s">
        <v>196</v>
      </c>
      <c r="D40" s="144">
        <v>21020000</v>
      </c>
      <c r="E40" s="144">
        <v>21020000</v>
      </c>
      <c r="F40" s="144">
        <f>F14+F17+F18+F19+F20</f>
        <v>17500000</v>
      </c>
    </row>
    <row r="41" spans="1:6" x14ac:dyDescent="0.25">
      <c r="A41" s="143" t="s">
        <v>232</v>
      </c>
      <c r="B41" s="143" t="s">
        <v>197</v>
      </c>
      <c r="C41" s="143" t="s">
        <v>196</v>
      </c>
      <c r="D41" s="144">
        <v>10450000</v>
      </c>
      <c r="E41" s="144">
        <v>10450000</v>
      </c>
      <c r="F41" s="144">
        <f>F22+F23</f>
        <v>10700000</v>
      </c>
    </row>
    <row r="42" spans="1:6" x14ac:dyDescent="0.25">
      <c r="A42" s="143" t="s">
        <v>228</v>
      </c>
      <c r="B42" s="143" t="s">
        <v>197</v>
      </c>
      <c r="C42" s="143" t="s">
        <v>196</v>
      </c>
      <c r="D42" s="144">
        <v>15500000</v>
      </c>
      <c r="E42" s="144">
        <v>15500000</v>
      </c>
      <c r="F42" s="144">
        <v>15500000</v>
      </c>
    </row>
    <row r="43" spans="1:6" x14ac:dyDescent="0.25">
      <c r="A43" s="143" t="s">
        <v>233</v>
      </c>
      <c r="B43" s="143" t="s">
        <v>197</v>
      </c>
      <c r="C43" s="143" t="s">
        <v>196</v>
      </c>
      <c r="D43" s="144">
        <v>0</v>
      </c>
      <c r="E43" s="144">
        <v>0</v>
      </c>
      <c r="F43" s="144">
        <v>0</v>
      </c>
    </row>
    <row r="44" spans="1:6" x14ac:dyDescent="0.25">
      <c r="A44" s="143" t="s">
        <v>231</v>
      </c>
      <c r="B44" s="143" t="s">
        <v>198</v>
      </c>
      <c r="C44" s="143" t="s">
        <v>196</v>
      </c>
      <c r="D44" s="144">
        <v>1340000</v>
      </c>
      <c r="E44" s="144">
        <v>1340000</v>
      </c>
      <c r="F44" s="144">
        <f>F15+F21</f>
        <v>2900000</v>
      </c>
    </row>
    <row r="45" spans="1:6" x14ac:dyDescent="0.25">
      <c r="A45" s="143" t="s">
        <v>228</v>
      </c>
      <c r="B45" s="143" t="s">
        <v>198</v>
      </c>
      <c r="C45" s="143" t="s">
        <v>196</v>
      </c>
      <c r="D45" s="144">
        <v>3300000</v>
      </c>
      <c r="E45" s="144">
        <v>3300000</v>
      </c>
      <c r="F45" s="144">
        <v>3300000</v>
      </c>
    </row>
    <row r="46" spans="1:6" x14ac:dyDescent="0.25">
      <c r="A46" s="143" t="s">
        <v>199</v>
      </c>
      <c r="B46" s="143" t="s">
        <v>199</v>
      </c>
      <c r="C46" s="143" t="s">
        <v>196</v>
      </c>
      <c r="D46" s="151">
        <v>0</v>
      </c>
      <c r="E46" s="151">
        <v>0</v>
      </c>
      <c r="F46" s="151">
        <v>0</v>
      </c>
    </row>
    <row r="47" spans="1:6" x14ac:dyDescent="0.25">
      <c r="A47" s="143" t="s">
        <v>200</v>
      </c>
      <c r="B47" s="143" t="s">
        <v>200</v>
      </c>
      <c r="C47" s="143" t="s">
        <v>196</v>
      </c>
      <c r="D47" s="151">
        <f>'Data příjmy'!H45</f>
        <v>25000000</v>
      </c>
      <c r="E47" s="151">
        <f>'Data příjmy'!H45</f>
        <v>25000000</v>
      </c>
      <c r="F47" s="151">
        <f>'Data příjmy'!J45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3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279</v>
      </c>
      <c r="B1" s="32"/>
      <c r="C1" s="45"/>
      <c r="D1" s="45"/>
    </row>
    <row r="3" spans="1:4" x14ac:dyDescent="0.25">
      <c r="A3" s="13" t="s">
        <v>280</v>
      </c>
      <c r="B3"/>
      <c r="C3"/>
      <c r="D3"/>
    </row>
    <row r="4" spans="1:4" x14ac:dyDescent="0.25">
      <c r="A4" s="14" t="s">
        <v>167</v>
      </c>
      <c r="B4"/>
      <c r="C4"/>
      <c r="D4"/>
    </row>
    <row r="5" spans="1:4" x14ac:dyDescent="0.25">
      <c r="A5" s="15" t="s">
        <v>144</v>
      </c>
      <c r="B5"/>
      <c r="C5"/>
      <c r="D5"/>
    </row>
    <row r="6" spans="1:4" x14ac:dyDescent="0.25">
      <c r="A6" s="16" t="s">
        <v>176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146</v>
      </c>
      <c r="B9"/>
      <c r="C9"/>
      <c r="D9"/>
    </row>
    <row r="10" spans="1:4" x14ac:dyDescent="0.25">
      <c r="A10" s="16" t="s">
        <v>176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145</v>
      </c>
      <c r="B17"/>
      <c r="C17"/>
      <c r="D17"/>
    </row>
    <row r="18" spans="1:4" x14ac:dyDescent="0.25">
      <c r="A18" s="16" t="s">
        <v>176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168</v>
      </c>
      <c r="B21"/>
      <c r="C21"/>
      <c r="D21"/>
    </row>
    <row r="22" spans="1:4" x14ac:dyDescent="0.25">
      <c r="A22" s="15" t="s">
        <v>154</v>
      </c>
      <c r="B22"/>
      <c r="C22"/>
      <c r="D22"/>
    </row>
    <row r="23" spans="1:4" x14ac:dyDescent="0.25">
      <c r="A23" s="16">
        <v>3399</v>
      </c>
      <c r="B23"/>
      <c r="C23"/>
      <c r="D23"/>
    </row>
    <row r="24" spans="1:4" x14ac:dyDescent="0.25">
      <c r="A24" s="169">
        <v>2321</v>
      </c>
      <c r="B24"/>
      <c r="C24"/>
      <c r="D24"/>
    </row>
    <row r="25" spans="1:4" x14ac:dyDescent="0.25">
      <c r="A25" s="181">
        <v>400</v>
      </c>
      <c r="B25"/>
      <c r="C25"/>
      <c r="D25"/>
    </row>
    <row r="26" spans="1:4" x14ac:dyDescent="0.25">
      <c r="A26" s="16">
        <v>6171</v>
      </c>
      <c r="B26"/>
      <c r="C26"/>
      <c r="D26"/>
    </row>
    <row r="27" spans="1:4" x14ac:dyDescent="0.25">
      <c r="A27" s="169" t="s">
        <v>340</v>
      </c>
      <c r="B27"/>
      <c r="C27"/>
      <c r="D27"/>
    </row>
    <row r="28" spans="1:4" x14ac:dyDescent="0.25">
      <c r="A28" s="181">
        <v>900</v>
      </c>
      <c r="B28"/>
      <c r="C28"/>
      <c r="D28"/>
    </row>
    <row r="29" spans="1:4" x14ac:dyDescent="0.25">
      <c r="A29" s="16">
        <v>6310</v>
      </c>
      <c r="B29"/>
      <c r="C29"/>
      <c r="D29"/>
    </row>
    <row r="30" spans="1:4" x14ac:dyDescent="0.25">
      <c r="A30" s="169">
        <v>2141</v>
      </c>
      <c r="B30"/>
      <c r="C30"/>
      <c r="D30"/>
    </row>
    <row r="31" spans="1:4" x14ac:dyDescent="0.25">
      <c r="A31" s="181">
        <v>1000</v>
      </c>
      <c r="B31"/>
      <c r="C31"/>
      <c r="D31"/>
    </row>
    <row r="32" spans="1:4" x14ac:dyDescent="0.25">
      <c r="A32" s="16" t="s">
        <v>261</v>
      </c>
      <c r="B32"/>
      <c r="C32"/>
      <c r="D32"/>
    </row>
    <row r="33" spans="1:4" x14ac:dyDescent="0.25">
      <c r="A33" s="169">
        <v>2321</v>
      </c>
      <c r="B33"/>
      <c r="C33"/>
      <c r="D33"/>
    </row>
    <row r="34" spans="1:4" x14ac:dyDescent="0.25">
      <c r="A34" s="181">
        <v>900</v>
      </c>
      <c r="B34"/>
      <c r="C34"/>
      <c r="D34"/>
    </row>
    <row r="35" spans="1:4" x14ac:dyDescent="0.25">
      <c r="A35" s="16" t="s">
        <v>293</v>
      </c>
      <c r="B35"/>
      <c r="C35"/>
      <c r="D35"/>
    </row>
    <row r="36" spans="1:4" x14ac:dyDescent="0.25">
      <c r="A36" s="169" t="s">
        <v>294</v>
      </c>
      <c r="B36"/>
      <c r="C36"/>
      <c r="D36"/>
    </row>
    <row r="37" spans="1:4" x14ac:dyDescent="0.25">
      <c r="A37" s="181" t="s">
        <v>295</v>
      </c>
      <c r="B37"/>
      <c r="C37"/>
      <c r="D37"/>
    </row>
    <row r="38" spans="1:4" x14ac:dyDescent="0.25">
      <c r="A38" s="16" t="s">
        <v>321</v>
      </c>
      <c r="B38"/>
      <c r="C38"/>
      <c r="D38"/>
    </row>
    <row r="39" spans="1:4" x14ac:dyDescent="0.25">
      <c r="A39" s="169" t="s">
        <v>322</v>
      </c>
      <c r="B39"/>
      <c r="C39"/>
      <c r="D39"/>
    </row>
    <row r="40" spans="1:4" x14ac:dyDescent="0.25">
      <c r="A40" s="181" t="s">
        <v>295</v>
      </c>
      <c r="B40"/>
      <c r="C40"/>
      <c r="D40"/>
    </row>
    <row r="41" spans="1:4" x14ac:dyDescent="0.25">
      <c r="A41" s="15" t="s">
        <v>147</v>
      </c>
      <c r="B41"/>
      <c r="C41"/>
      <c r="D41"/>
    </row>
    <row r="42" spans="1:4" x14ac:dyDescent="0.25">
      <c r="A42" s="16">
        <v>6171</v>
      </c>
      <c r="B42"/>
      <c r="C42"/>
      <c r="D42"/>
    </row>
    <row r="43" spans="1:4" x14ac:dyDescent="0.25">
      <c r="A43" s="169">
        <v>2212</v>
      </c>
      <c r="B43"/>
      <c r="C43"/>
      <c r="D43"/>
    </row>
    <row r="44" spans="1:4" x14ac:dyDescent="0.25">
      <c r="A44" s="181">
        <v>900</v>
      </c>
      <c r="B44"/>
      <c r="C44"/>
      <c r="D44"/>
    </row>
    <row r="45" spans="1:4" x14ac:dyDescent="0.25">
      <c r="A45" s="15" t="s">
        <v>148</v>
      </c>
      <c r="B45"/>
      <c r="C45"/>
      <c r="D45"/>
    </row>
    <row r="46" spans="1:4" x14ac:dyDescent="0.25">
      <c r="A46" s="16">
        <v>3314</v>
      </c>
      <c r="B46"/>
      <c r="C46"/>
      <c r="D46"/>
    </row>
    <row r="47" spans="1:4" x14ac:dyDescent="0.25">
      <c r="A47" s="169">
        <v>2111</v>
      </c>
      <c r="B47"/>
      <c r="C47"/>
      <c r="D47"/>
    </row>
    <row r="48" spans="1:4" x14ac:dyDescent="0.25">
      <c r="A48" s="181">
        <v>600</v>
      </c>
      <c r="B48"/>
      <c r="C48"/>
      <c r="D48"/>
    </row>
    <row r="49" spans="1:4" x14ac:dyDescent="0.25">
      <c r="A49" s="16">
        <v>3399</v>
      </c>
      <c r="B49"/>
      <c r="C49"/>
      <c r="D49"/>
    </row>
    <row r="50" spans="1:4" x14ac:dyDescent="0.25">
      <c r="A50" s="169">
        <v>2111</v>
      </c>
      <c r="B50"/>
      <c r="C50"/>
      <c r="D50"/>
    </row>
    <row r="51" spans="1:4" x14ac:dyDescent="0.25">
      <c r="A51" s="181">
        <v>600</v>
      </c>
      <c r="B51"/>
      <c r="C51"/>
      <c r="D51"/>
    </row>
    <row r="52" spans="1:4" x14ac:dyDescent="0.25">
      <c r="A52" s="16">
        <v>3632</v>
      </c>
      <c r="B52"/>
      <c r="C52"/>
      <c r="D52"/>
    </row>
    <row r="53" spans="1:4" x14ac:dyDescent="0.25">
      <c r="A53" s="169">
        <v>2111</v>
      </c>
      <c r="B53"/>
      <c r="C53"/>
      <c r="D53"/>
    </row>
    <row r="54" spans="1:4" x14ac:dyDescent="0.25">
      <c r="A54" s="181">
        <v>800</v>
      </c>
      <c r="B54"/>
      <c r="C54"/>
    </row>
    <row r="55" spans="1:4" x14ac:dyDescent="0.25">
      <c r="A55" s="16">
        <v>6171</v>
      </c>
      <c r="B55"/>
      <c r="C55"/>
    </row>
    <row r="56" spans="1:4" x14ac:dyDescent="0.25">
      <c r="A56" s="169">
        <v>2111</v>
      </c>
      <c r="B56"/>
      <c r="C56"/>
    </row>
    <row r="57" spans="1:4" x14ac:dyDescent="0.25">
      <c r="A57" s="181">
        <v>900</v>
      </c>
      <c r="B57"/>
      <c r="C57"/>
    </row>
    <row r="58" spans="1:4" x14ac:dyDescent="0.25">
      <c r="A58" s="16" t="s">
        <v>306</v>
      </c>
      <c r="B58"/>
      <c r="C58"/>
    </row>
    <row r="59" spans="1:4" x14ac:dyDescent="0.25">
      <c r="A59" s="169">
        <v>2111</v>
      </c>
      <c r="B59"/>
      <c r="C59"/>
    </row>
    <row r="60" spans="1:4" x14ac:dyDescent="0.25">
      <c r="A60" s="181">
        <v>600</v>
      </c>
      <c r="B60"/>
    </row>
    <row r="61" spans="1:4" x14ac:dyDescent="0.25">
      <c r="A61" s="14" t="s">
        <v>170</v>
      </c>
      <c r="B61"/>
    </row>
    <row r="62" spans="1:4" x14ac:dyDescent="0.25">
      <c r="A62" s="15" t="s">
        <v>171</v>
      </c>
      <c r="B62"/>
    </row>
    <row r="63" spans="1:4" x14ac:dyDescent="0.25">
      <c r="A63" s="16">
        <v>6171</v>
      </c>
      <c r="B63"/>
    </row>
    <row r="64" spans="1:4" x14ac:dyDescent="0.25">
      <c r="A64" s="169">
        <v>3110</v>
      </c>
      <c r="B64"/>
    </row>
    <row r="65" spans="1:2" x14ac:dyDescent="0.25">
      <c r="A65" s="181">
        <v>1000</v>
      </c>
      <c r="B65"/>
    </row>
    <row r="66" spans="1:2" x14ac:dyDescent="0.25">
      <c r="A66" s="14" t="s">
        <v>169</v>
      </c>
      <c r="B66"/>
    </row>
    <row r="67" spans="1:2" x14ac:dyDescent="0.25">
      <c r="A67" s="15" t="s">
        <v>163</v>
      </c>
      <c r="B67"/>
    </row>
    <row r="68" spans="1:2" x14ac:dyDescent="0.25">
      <c r="A68" s="16">
        <v>6330</v>
      </c>
      <c r="B68"/>
    </row>
    <row r="69" spans="1:2" x14ac:dyDescent="0.25">
      <c r="A69" s="169">
        <v>4137</v>
      </c>
      <c r="B69"/>
    </row>
    <row r="70" spans="1:2" x14ac:dyDescent="0.25">
      <c r="A70" s="181">
        <v>1000</v>
      </c>
      <c r="B70"/>
    </row>
    <row r="71" spans="1:2" x14ac:dyDescent="0.25">
      <c r="A71" s="169" t="s">
        <v>339</v>
      </c>
      <c r="B71"/>
    </row>
    <row r="72" spans="1:2" x14ac:dyDescent="0.25">
      <c r="A72" s="181">
        <v>1000</v>
      </c>
      <c r="B72"/>
    </row>
    <row r="73" spans="1:2" x14ac:dyDescent="0.25">
      <c r="A73" s="15" t="s">
        <v>164</v>
      </c>
      <c r="B73"/>
    </row>
    <row r="74" spans="1:2" x14ac:dyDescent="0.25">
      <c r="A74" s="16">
        <v>6330</v>
      </c>
      <c r="B74"/>
    </row>
    <row r="75" spans="1:2" x14ac:dyDescent="0.25">
      <c r="A75" s="169">
        <v>4137</v>
      </c>
      <c r="B75"/>
    </row>
    <row r="76" spans="1:2" x14ac:dyDescent="0.25">
      <c r="A76" s="181">
        <v>1000</v>
      </c>
      <c r="B76"/>
    </row>
    <row r="77" spans="1:2" x14ac:dyDescent="0.25">
      <c r="A77" s="169" t="s">
        <v>339</v>
      </c>
      <c r="B77"/>
    </row>
    <row r="78" spans="1:2" x14ac:dyDescent="0.25">
      <c r="A78" s="181">
        <v>1000</v>
      </c>
      <c r="B78"/>
    </row>
    <row r="79" spans="1:2" x14ac:dyDescent="0.25">
      <c r="A79" s="15" t="s">
        <v>174</v>
      </c>
      <c r="B79"/>
    </row>
    <row r="80" spans="1:2" x14ac:dyDescent="0.25">
      <c r="A80" s="16">
        <v>6330</v>
      </c>
      <c r="B80"/>
    </row>
    <row r="81" spans="1:2" x14ac:dyDescent="0.25">
      <c r="A81" s="169">
        <v>4131</v>
      </c>
      <c r="B81"/>
    </row>
    <row r="82" spans="1:2" x14ac:dyDescent="0.25">
      <c r="A82" s="181">
        <v>1000</v>
      </c>
      <c r="B82"/>
    </row>
    <row r="83" spans="1:2" x14ac:dyDescent="0.25">
      <c r="A83" s="14" t="s">
        <v>132</v>
      </c>
      <c r="B83"/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38.4257812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278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175</v>
      </c>
      <c r="B3" s="45" t="s">
        <v>134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281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32</v>
      </c>
      <c r="B11"/>
      <c r="C11"/>
      <c r="D11"/>
    </row>
    <row r="12" spans="1:4" x14ac:dyDescent="0.25">
      <c r="A12" s="14" t="s">
        <v>37</v>
      </c>
      <c r="B12"/>
      <c r="C12"/>
      <c r="D12"/>
    </row>
    <row r="13" spans="1:4" x14ac:dyDescent="0.25">
      <c r="A13" s="14" t="s">
        <v>45</v>
      </c>
      <c r="B13"/>
      <c r="C13"/>
      <c r="D13"/>
    </row>
    <row r="14" spans="1:4" x14ac:dyDescent="0.25">
      <c r="A14" s="14" t="s">
        <v>42</v>
      </c>
      <c r="B14"/>
      <c r="C14"/>
      <c r="D14"/>
    </row>
    <row r="15" spans="1:4" x14ac:dyDescent="0.25">
      <c r="A15" s="14" t="s">
        <v>48</v>
      </c>
      <c r="B15"/>
      <c r="C15"/>
      <c r="D15"/>
    </row>
    <row r="16" spans="1:4" x14ac:dyDescent="0.25">
      <c r="A16" s="14" t="s">
        <v>52</v>
      </c>
      <c r="B16"/>
      <c r="C16"/>
      <c r="D16"/>
    </row>
    <row r="17" spans="1:4" x14ac:dyDescent="0.25">
      <c r="A17" s="14" t="s">
        <v>54</v>
      </c>
      <c r="B17"/>
      <c r="C17"/>
      <c r="D17"/>
    </row>
    <row r="18" spans="1:4" x14ac:dyDescent="0.25">
      <c r="A18" s="14" t="s">
        <v>59</v>
      </c>
      <c r="B18"/>
      <c r="C18"/>
      <c r="D18"/>
    </row>
    <row r="19" spans="1:4" x14ac:dyDescent="0.25">
      <c r="A19" s="14" t="s">
        <v>56</v>
      </c>
      <c r="B19"/>
      <c r="C19"/>
      <c r="D19"/>
    </row>
    <row r="20" spans="1:4" x14ac:dyDescent="0.25">
      <c r="A20" s="14" t="s">
        <v>61</v>
      </c>
      <c r="B20"/>
      <c r="C20"/>
      <c r="D20"/>
    </row>
    <row r="21" spans="1:4" x14ac:dyDescent="0.25">
      <c r="A21" s="14" t="s">
        <v>63</v>
      </c>
      <c r="B21"/>
      <c r="C21"/>
      <c r="D21"/>
    </row>
    <row r="22" spans="1:4" x14ac:dyDescent="0.25">
      <c r="A22" s="14" t="s">
        <v>80</v>
      </c>
      <c r="B22"/>
      <c r="C22"/>
      <c r="D22"/>
    </row>
    <row r="23" spans="1:4" x14ac:dyDescent="0.25">
      <c r="A23" s="14" t="s">
        <v>82</v>
      </c>
      <c r="B23"/>
      <c r="C23"/>
      <c r="D23"/>
    </row>
    <row r="24" spans="1:4" x14ac:dyDescent="0.25">
      <c r="A24" s="14" t="s">
        <v>70</v>
      </c>
      <c r="B24"/>
      <c r="C24"/>
      <c r="D24"/>
    </row>
    <row r="25" spans="1:4" x14ac:dyDescent="0.25">
      <c r="A25" s="14" t="s">
        <v>76</v>
      </c>
      <c r="B25"/>
      <c r="C25"/>
      <c r="D25"/>
    </row>
    <row r="26" spans="1:4" x14ac:dyDescent="0.25">
      <c r="A26" s="14" t="s">
        <v>84</v>
      </c>
      <c r="B26"/>
      <c r="C26"/>
      <c r="D26"/>
    </row>
    <row r="27" spans="1:4" x14ac:dyDescent="0.25">
      <c r="A27" s="14" t="s">
        <v>86</v>
      </c>
      <c r="B27"/>
      <c r="C27"/>
      <c r="D27"/>
    </row>
    <row r="28" spans="1:4" x14ac:dyDescent="0.25">
      <c r="A28" s="14" t="s">
        <v>88</v>
      </c>
      <c r="B28"/>
      <c r="C28"/>
      <c r="D28"/>
    </row>
    <row r="29" spans="1:4" x14ac:dyDescent="0.25">
      <c r="A29" s="14" t="s">
        <v>94</v>
      </c>
      <c r="B29"/>
      <c r="C29"/>
      <c r="D29"/>
    </row>
    <row r="30" spans="1:4" x14ac:dyDescent="0.25">
      <c r="A30" s="14" t="s">
        <v>97</v>
      </c>
      <c r="B30"/>
      <c r="C30"/>
      <c r="D30"/>
    </row>
    <row r="31" spans="1:4" x14ac:dyDescent="0.25">
      <c r="A31" s="14" t="s">
        <v>126</v>
      </c>
      <c r="B31"/>
      <c r="C31"/>
      <c r="D31"/>
    </row>
    <row r="32" spans="1:4" x14ac:dyDescent="0.25">
      <c r="A32" s="14" t="s">
        <v>128</v>
      </c>
      <c r="B32"/>
      <c r="C32"/>
      <c r="D32"/>
    </row>
    <row r="33" spans="1:6" x14ac:dyDescent="0.25">
      <c r="A33" s="14" t="s">
        <v>130</v>
      </c>
      <c r="B33"/>
      <c r="C33"/>
      <c r="D33"/>
    </row>
    <row r="34" spans="1:6" x14ac:dyDescent="0.25">
      <c r="A34" s="14" t="s">
        <v>132</v>
      </c>
      <c r="B34"/>
      <c r="C34"/>
      <c r="D34"/>
      <c r="F34" s="135" t="s">
        <v>135</v>
      </c>
    </row>
    <row r="35" spans="1:6" x14ac:dyDescent="0.25">
      <c r="A35"/>
      <c r="B35"/>
      <c r="C35"/>
      <c r="D35"/>
    </row>
    <row r="36" spans="1:6" x14ac:dyDescent="0.25">
      <c r="A36"/>
      <c r="B36"/>
      <c r="C36"/>
      <c r="D36"/>
    </row>
    <row r="37" spans="1:6" x14ac:dyDescent="0.25">
      <c r="A37"/>
      <c r="B37"/>
      <c r="C37"/>
      <c r="D37"/>
    </row>
    <row r="38" spans="1:6" x14ac:dyDescent="0.25">
      <c r="A38"/>
      <c r="B38"/>
      <c r="C38"/>
      <c r="D38"/>
    </row>
    <row r="39" spans="1:6" x14ac:dyDescent="0.25">
      <c r="A39"/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3"/>
  <sheetViews>
    <sheetView topLeftCell="A57" zoomScaleNormal="100" workbookViewId="0">
      <selection activeCell="C36" sqref="C36"/>
    </sheetView>
  </sheetViews>
  <sheetFormatPr defaultRowHeight="15" x14ac:dyDescent="0.25"/>
  <cols>
    <col min="1" max="1" width="45.28515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374</v>
      </c>
    </row>
    <row r="2" spans="1:4" ht="18.75" x14ac:dyDescent="0.3">
      <c r="A2" s="31" t="s">
        <v>172</v>
      </c>
      <c r="B2" s="31"/>
    </row>
    <row r="4" spans="1:4" x14ac:dyDescent="0.25">
      <c r="A4" s="13" t="s">
        <v>173</v>
      </c>
      <c r="B4" s="135" t="s">
        <v>370</v>
      </c>
      <c r="C4" s="135" t="s">
        <v>373</v>
      </c>
      <c r="D4"/>
    </row>
    <row r="5" spans="1:4" x14ac:dyDescent="0.25">
      <c r="A5" s="14" t="s">
        <v>167</v>
      </c>
      <c r="B5" s="32">
        <v>22110000</v>
      </c>
      <c r="C5" s="32">
        <v>22110000</v>
      </c>
      <c r="D5"/>
    </row>
    <row r="6" spans="1:4" x14ac:dyDescent="0.25">
      <c r="A6" s="155" t="s">
        <v>144</v>
      </c>
      <c r="B6" s="32">
        <v>19000000</v>
      </c>
      <c r="C6" s="32">
        <v>19000000</v>
      </c>
      <c r="D6"/>
    </row>
    <row r="7" spans="1:4" x14ac:dyDescent="0.25">
      <c r="A7" s="155" t="s">
        <v>145</v>
      </c>
      <c r="B7" s="32">
        <v>2300000</v>
      </c>
      <c r="C7" s="32">
        <v>2300000</v>
      </c>
      <c r="D7"/>
    </row>
    <row r="8" spans="1:4" x14ac:dyDescent="0.25">
      <c r="A8" s="155" t="s">
        <v>146</v>
      </c>
      <c r="B8" s="32">
        <v>810000</v>
      </c>
      <c r="C8" s="32">
        <v>810000</v>
      </c>
      <c r="D8"/>
    </row>
    <row r="9" spans="1:4" x14ac:dyDescent="0.25">
      <c r="A9" s="14" t="s">
        <v>168</v>
      </c>
      <c r="B9" s="32">
        <v>2314000</v>
      </c>
      <c r="C9" s="32">
        <v>2397800</v>
      </c>
      <c r="D9"/>
    </row>
    <row r="10" spans="1:4" x14ac:dyDescent="0.25">
      <c r="A10" s="155" t="s">
        <v>147</v>
      </c>
      <c r="B10" s="32">
        <v>1000000</v>
      </c>
      <c r="C10" s="32">
        <v>1000000</v>
      </c>
      <c r="D10"/>
    </row>
    <row r="11" spans="1:4" x14ac:dyDescent="0.25">
      <c r="A11" s="155" t="s">
        <v>148</v>
      </c>
      <c r="B11" s="32">
        <v>314000</v>
      </c>
      <c r="C11" s="32">
        <v>314000</v>
      </c>
      <c r="D11"/>
    </row>
    <row r="12" spans="1:4" x14ac:dyDescent="0.25">
      <c r="A12" s="155" t="s">
        <v>154</v>
      </c>
      <c r="B12" s="32">
        <v>1000000</v>
      </c>
      <c r="C12" s="32">
        <v>1083800</v>
      </c>
      <c r="D12"/>
    </row>
    <row r="13" spans="1:4" x14ac:dyDescent="0.25">
      <c r="A13" s="14" t="s">
        <v>170</v>
      </c>
      <c r="B13" s="32">
        <v>0</v>
      </c>
      <c r="C13" s="32">
        <v>0</v>
      </c>
      <c r="D13"/>
    </row>
    <row r="14" spans="1:4" x14ac:dyDescent="0.25">
      <c r="A14" s="155" t="s">
        <v>171</v>
      </c>
      <c r="B14" s="32">
        <v>0</v>
      </c>
      <c r="C14" s="32">
        <v>0</v>
      </c>
      <c r="D14"/>
    </row>
    <row r="15" spans="1:4" x14ac:dyDescent="0.25">
      <c r="A15" s="14" t="s">
        <v>169</v>
      </c>
      <c r="B15" s="32">
        <v>91329400</v>
      </c>
      <c r="C15" s="32">
        <v>103945400</v>
      </c>
      <c r="D15"/>
    </row>
    <row r="16" spans="1:4" x14ac:dyDescent="0.25">
      <c r="A16" s="155" t="s">
        <v>163</v>
      </c>
      <c r="B16" s="32">
        <v>54405300</v>
      </c>
      <c r="C16" s="32">
        <v>64520100</v>
      </c>
      <c r="D16"/>
    </row>
    <row r="17" spans="1:4" x14ac:dyDescent="0.25">
      <c r="A17" s="155" t="s">
        <v>164</v>
      </c>
      <c r="B17" s="32">
        <v>11924100</v>
      </c>
      <c r="C17" s="32">
        <v>14425300</v>
      </c>
      <c r="D17"/>
    </row>
    <row r="18" spans="1:4" x14ac:dyDescent="0.25">
      <c r="A18" s="155" t="s">
        <v>174</v>
      </c>
      <c r="B18" s="32">
        <v>25000000</v>
      </c>
      <c r="C18" s="32">
        <v>25000000</v>
      </c>
      <c r="D18"/>
    </row>
    <row r="19" spans="1:4" x14ac:dyDescent="0.25">
      <c r="A19" s="14" t="s">
        <v>132</v>
      </c>
      <c r="B19" s="32">
        <v>115753400</v>
      </c>
      <c r="C19" s="32">
        <v>128453200</v>
      </c>
      <c r="D19"/>
    </row>
    <row r="20" spans="1:4" x14ac:dyDescent="0.25">
      <c r="B20"/>
    </row>
    <row r="22" spans="1:4" x14ac:dyDescent="0.25">
      <c r="A22" s="13" t="s">
        <v>140</v>
      </c>
      <c r="B22" s="135" t="s">
        <v>370</v>
      </c>
      <c r="C22" s="135" t="s">
        <v>373</v>
      </c>
      <c r="D22"/>
    </row>
    <row r="23" spans="1:4" x14ac:dyDescent="0.25">
      <c r="A23" s="14" t="s">
        <v>8</v>
      </c>
      <c r="B23" s="32">
        <v>2900000</v>
      </c>
      <c r="C23" s="32">
        <v>2900000</v>
      </c>
      <c r="D23"/>
    </row>
    <row r="24" spans="1:4" x14ac:dyDescent="0.25">
      <c r="A24" s="155" t="s">
        <v>267</v>
      </c>
      <c r="B24" s="32">
        <v>2900000</v>
      </c>
      <c r="C24" s="32">
        <v>2900000</v>
      </c>
      <c r="D24"/>
    </row>
    <row r="25" spans="1:4" x14ac:dyDescent="0.25">
      <c r="A25" s="14" t="s">
        <v>15</v>
      </c>
      <c r="B25" s="32">
        <v>318400</v>
      </c>
      <c r="C25" s="32">
        <v>28586100</v>
      </c>
      <c r="D25"/>
    </row>
    <row r="26" spans="1:4" x14ac:dyDescent="0.25">
      <c r="A26" s="155" t="s">
        <v>267</v>
      </c>
      <c r="B26" s="32">
        <v>318400</v>
      </c>
      <c r="C26" s="32">
        <v>318400</v>
      </c>
      <c r="D26"/>
    </row>
    <row r="27" spans="1:4" x14ac:dyDescent="0.25">
      <c r="A27" s="155" t="s">
        <v>360</v>
      </c>
      <c r="B27" s="32">
        <v>0</v>
      </c>
      <c r="C27" s="32">
        <v>28267700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267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8260800</v>
      </c>
      <c r="D30"/>
    </row>
    <row r="31" spans="1:4" x14ac:dyDescent="0.25">
      <c r="A31" s="155" t="s">
        <v>267</v>
      </c>
      <c r="B31" s="32">
        <v>567000</v>
      </c>
      <c r="C31" s="32">
        <v>567000</v>
      </c>
      <c r="D31"/>
    </row>
    <row r="32" spans="1:4" x14ac:dyDescent="0.25">
      <c r="A32" s="155" t="s">
        <v>284</v>
      </c>
      <c r="B32" s="32">
        <v>4451000</v>
      </c>
      <c r="C32" s="32">
        <v>4451000</v>
      </c>
      <c r="D32"/>
    </row>
    <row r="33" spans="1:4" x14ac:dyDescent="0.25">
      <c r="A33" s="155" t="s">
        <v>283</v>
      </c>
      <c r="B33" s="32">
        <v>1900000</v>
      </c>
      <c r="C33" s="32">
        <v>1900000</v>
      </c>
      <c r="D33"/>
    </row>
    <row r="34" spans="1:4" x14ac:dyDescent="0.25">
      <c r="A34" s="155" t="s">
        <v>311</v>
      </c>
      <c r="B34" s="32">
        <v>0</v>
      </c>
      <c r="C34" s="32">
        <v>1342800</v>
      </c>
      <c r="D34"/>
    </row>
    <row r="35" spans="1:4" x14ac:dyDescent="0.25">
      <c r="A35" s="155" t="s">
        <v>359</v>
      </c>
      <c r="B35" s="32">
        <v>0</v>
      </c>
      <c r="C35" s="32">
        <v>0</v>
      </c>
      <c r="D35"/>
    </row>
    <row r="36" spans="1:4" x14ac:dyDescent="0.25">
      <c r="A36" s="14" t="s">
        <v>27</v>
      </c>
      <c r="B36" s="32">
        <v>14700000</v>
      </c>
      <c r="C36" s="32">
        <v>56529100</v>
      </c>
      <c r="D36"/>
    </row>
    <row r="37" spans="1:4" x14ac:dyDescent="0.25">
      <c r="A37" s="155" t="s">
        <v>267</v>
      </c>
      <c r="B37" s="32">
        <v>200000</v>
      </c>
      <c r="C37" s="32">
        <v>200000</v>
      </c>
      <c r="D37"/>
    </row>
    <row r="38" spans="1:4" x14ac:dyDescent="0.25">
      <c r="A38" s="155" t="s">
        <v>285</v>
      </c>
      <c r="B38" s="32">
        <v>14500000</v>
      </c>
      <c r="C38" s="32">
        <v>14500000</v>
      </c>
      <c r="D38"/>
    </row>
    <row r="39" spans="1:4" x14ac:dyDescent="0.25">
      <c r="A39" s="155" t="s">
        <v>309</v>
      </c>
      <c r="B39" s="32">
        <v>0</v>
      </c>
      <c r="C39" s="32">
        <v>39500000</v>
      </c>
      <c r="D39"/>
    </row>
    <row r="40" spans="1:4" x14ac:dyDescent="0.25">
      <c r="A40" s="155" t="s">
        <v>359</v>
      </c>
      <c r="B40" s="32">
        <v>0</v>
      </c>
      <c r="C40" s="32">
        <v>2329100</v>
      </c>
      <c r="D40"/>
    </row>
    <row r="41" spans="1:4" x14ac:dyDescent="0.25">
      <c r="A41" s="14" t="s">
        <v>32</v>
      </c>
      <c r="B41" s="32">
        <v>12080000</v>
      </c>
      <c r="C41" s="32">
        <v>12103600</v>
      </c>
      <c r="D41"/>
    </row>
    <row r="42" spans="1:4" x14ac:dyDescent="0.25">
      <c r="A42" s="155" t="s">
        <v>269</v>
      </c>
      <c r="B42" s="32">
        <v>12000000</v>
      </c>
      <c r="C42" s="32">
        <v>12000000</v>
      </c>
      <c r="D42"/>
    </row>
    <row r="43" spans="1:4" x14ac:dyDescent="0.25">
      <c r="A43" s="155" t="s">
        <v>267</v>
      </c>
      <c r="B43" s="32">
        <v>80000</v>
      </c>
      <c r="C43" s="32">
        <v>80000</v>
      </c>
      <c r="D43"/>
    </row>
    <row r="44" spans="1:4" x14ac:dyDescent="0.25">
      <c r="A44" s="155" t="s">
        <v>359</v>
      </c>
      <c r="B44" s="32">
        <v>0</v>
      </c>
      <c r="C44" s="32">
        <v>23600</v>
      </c>
      <c r="D44"/>
    </row>
    <row r="45" spans="1:4" x14ac:dyDescent="0.25">
      <c r="A45" s="14" t="s">
        <v>37</v>
      </c>
      <c r="B45" s="32">
        <v>1255000</v>
      </c>
      <c r="C45" s="32">
        <v>1255000</v>
      </c>
      <c r="D45"/>
    </row>
    <row r="46" spans="1:4" x14ac:dyDescent="0.25">
      <c r="A46" s="155" t="s">
        <v>267</v>
      </c>
      <c r="B46" s="32">
        <v>1255000</v>
      </c>
      <c r="C46" s="32">
        <v>1255000</v>
      </c>
      <c r="D46"/>
    </row>
    <row r="47" spans="1:4" x14ac:dyDescent="0.25">
      <c r="A47" s="155" t="s">
        <v>359</v>
      </c>
      <c r="B47" s="32">
        <v>0</v>
      </c>
      <c r="C47" s="32">
        <v>0</v>
      </c>
      <c r="D47"/>
    </row>
    <row r="48" spans="1:4" x14ac:dyDescent="0.25">
      <c r="A48" s="14" t="s">
        <v>45</v>
      </c>
      <c r="B48" s="32">
        <v>900000</v>
      </c>
      <c r="C48" s="32">
        <v>900000</v>
      </c>
      <c r="D48"/>
    </row>
    <row r="49" spans="1:4" x14ac:dyDescent="0.25">
      <c r="A49" s="155" t="s">
        <v>267</v>
      </c>
      <c r="B49" s="32">
        <v>900000</v>
      </c>
      <c r="C49" s="32">
        <v>900000</v>
      </c>
      <c r="D49"/>
    </row>
    <row r="50" spans="1:4" x14ac:dyDescent="0.25">
      <c r="A50" s="155" t="s">
        <v>359</v>
      </c>
      <c r="B50" s="32">
        <v>0</v>
      </c>
      <c r="C50" s="32">
        <v>0</v>
      </c>
      <c r="D50"/>
    </row>
    <row r="51" spans="1:4" x14ac:dyDescent="0.25">
      <c r="A51" s="14" t="s">
        <v>42</v>
      </c>
      <c r="B51" s="32">
        <v>120000</v>
      </c>
      <c r="C51" s="32">
        <v>120000</v>
      </c>
      <c r="D51"/>
    </row>
    <row r="52" spans="1:4" x14ac:dyDescent="0.25">
      <c r="A52" s="155" t="s">
        <v>267</v>
      </c>
      <c r="B52" s="32">
        <v>120000</v>
      </c>
      <c r="C52" s="32">
        <v>120000</v>
      </c>
      <c r="D52"/>
    </row>
    <row r="53" spans="1:4" x14ac:dyDescent="0.25">
      <c r="A53" s="14" t="s">
        <v>48</v>
      </c>
      <c r="B53" s="32">
        <v>4105000</v>
      </c>
      <c r="C53" s="32">
        <v>4348000</v>
      </c>
      <c r="D53"/>
    </row>
    <row r="54" spans="1:4" x14ac:dyDescent="0.25">
      <c r="A54" s="155" t="s">
        <v>267</v>
      </c>
      <c r="B54" s="32">
        <v>1105000</v>
      </c>
      <c r="C54" s="32">
        <v>1105000</v>
      </c>
      <c r="D54"/>
    </row>
    <row r="55" spans="1:4" x14ac:dyDescent="0.25">
      <c r="A55" s="155" t="s">
        <v>286</v>
      </c>
      <c r="B55" s="32">
        <v>3000000</v>
      </c>
      <c r="C55" s="32">
        <v>3000000</v>
      </c>
      <c r="D55"/>
    </row>
    <row r="56" spans="1:4" x14ac:dyDescent="0.25">
      <c r="A56" s="155" t="s">
        <v>359</v>
      </c>
      <c r="B56" s="32">
        <v>0</v>
      </c>
      <c r="C56" s="32">
        <v>243000</v>
      </c>
      <c r="D56"/>
    </row>
    <row r="57" spans="1:4" x14ac:dyDescent="0.25">
      <c r="A57" s="14" t="s">
        <v>52</v>
      </c>
      <c r="B57" s="32">
        <v>500000</v>
      </c>
      <c r="C57" s="32">
        <v>743000</v>
      </c>
      <c r="D57"/>
    </row>
    <row r="58" spans="1:4" x14ac:dyDescent="0.25">
      <c r="A58" s="155" t="s">
        <v>267</v>
      </c>
      <c r="B58" s="32">
        <v>500000</v>
      </c>
      <c r="C58" s="32">
        <v>500000</v>
      </c>
      <c r="D58"/>
    </row>
    <row r="59" spans="1:4" x14ac:dyDescent="0.25">
      <c r="A59" s="155" t="s">
        <v>359</v>
      </c>
      <c r="B59" s="32">
        <v>0</v>
      </c>
      <c r="C59" s="32">
        <v>243000</v>
      </c>
      <c r="D59"/>
    </row>
    <row r="60" spans="1:4" x14ac:dyDescent="0.25">
      <c r="A60" s="14" t="s">
        <v>54</v>
      </c>
      <c r="B60" s="32">
        <v>617000</v>
      </c>
      <c r="C60" s="32">
        <v>617000</v>
      </c>
      <c r="D60"/>
    </row>
    <row r="61" spans="1:4" x14ac:dyDescent="0.25">
      <c r="A61" s="155" t="s">
        <v>267</v>
      </c>
      <c r="B61" s="32">
        <v>617000</v>
      </c>
      <c r="C61" s="32">
        <v>617000</v>
      </c>
      <c r="D61"/>
    </row>
    <row r="62" spans="1:4" x14ac:dyDescent="0.25">
      <c r="A62" s="14" t="s">
        <v>59</v>
      </c>
      <c r="B62" s="32">
        <v>1000000</v>
      </c>
      <c r="C62" s="32">
        <v>1249900</v>
      </c>
      <c r="D62"/>
    </row>
    <row r="63" spans="1:4" x14ac:dyDescent="0.25">
      <c r="A63" s="155" t="s">
        <v>266</v>
      </c>
      <c r="B63" s="32">
        <v>1000000</v>
      </c>
      <c r="C63" s="32">
        <v>1000000</v>
      </c>
      <c r="D63"/>
    </row>
    <row r="64" spans="1:4" x14ac:dyDescent="0.25">
      <c r="A64" s="155" t="s">
        <v>267</v>
      </c>
      <c r="B64" s="32">
        <v>0</v>
      </c>
      <c r="C64" s="32">
        <v>0</v>
      </c>
      <c r="D64"/>
    </row>
    <row r="65" spans="1:4" x14ac:dyDescent="0.25">
      <c r="A65" s="155" t="s">
        <v>308</v>
      </c>
      <c r="B65" s="32">
        <v>0</v>
      </c>
      <c r="C65" s="32">
        <v>0</v>
      </c>
      <c r="D65"/>
    </row>
    <row r="66" spans="1:4" x14ac:dyDescent="0.25">
      <c r="A66" s="155" t="s">
        <v>310</v>
      </c>
      <c r="B66" s="32">
        <v>0</v>
      </c>
      <c r="C66" s="32">
        <v>249900</v>
      </c>
      <c r="D66"/>
    </row>
    <row r="67" spans="1:4" x14ac:dyDescent="0.25">
      <c r="A67" s="14" t="s">
        <v>56</v>
      </c>
      <c r="B67" s="32">
        <v>360000</v>
      </c>
      <c r="C67" s="32">
        <v>13947600</v>
      </c>
      <c r="D67"/>
    </row>
    <row r="68" spans="1:4" x14ac:dyDescent="0.25">
      <c r="A68" s="155" t="s">
        <v>265</v>
      </c>
      <c r="B68" s="32">
        <v>0</v>
      </c>
      <c r="C68" s="32">
        <v>13587600</v>
      </c>
      <c r="D68"/>
    </row>
    <row r="69" spans="1:4" x14ac:dyDescent="0.25">
      <c r="A69" s="155" t="s">
        <v>267</v>
      </c>
      <c r="B69" s="32">
        <v>360000</v>
      </c>
      <c r="C69" s="32">
        <v>360000</v>
      </c>
      <c r="D69"/>
    </row>
    <row r="70" spans="1:4" x14ac:dyDescent="0.25">
      <c r="A70" s="14" t="s">
        <v>61</v>
      </c>
      <c r="B70" s="32">
        <v>180000</v>
      </c>
      <c r="C70" s="32">
        <v>180000</v>
      </c>
      <c r="D70"/>
    </row>
    <row r="71" spans="1:4" x14ac:dyDescent="0.25">
      <c r="A71" s="155" t="s">
        <v>267</v>
      </c>
      <c r="B71" s="32">
        <v>180000</v>
      </c>
      <c r="C71" s="32">
        <v>180000</v>
      </c>
      <c r="D71"/>
    </row>
    <row r="72" spans="1:4" x14ac:dyDescent="0.25">
      <c r="A72" s="14" t="s">
        <v>63</v>
      </c>
      <c r="B72" s="32">
        <v>6450000</v>
      </c>
      <c r="C72" s="32">
        <v>9393800</v>
      </c>
      <c r="D72"/>
    </row>
    <row r="73" spans="1:4" x14ac:dyDescent="0.25">
      <c r="A73" s="155" t="s">
        <v>267</v>
      </c>
      <c r="B73" s="32">
        <v>6450000</v>
      </c>
      <c r="C73" s="32">
        <v>6450000</v>
      </c>
      <c r="D73"/>
    </row>
    <row r="74" spans="1:4" x14ac:dyDescent="0.25">
      <c r="A74" s="155" t="s">
        <v>357</v>
      </c>
      <c r="B74" s="32">
        <v>0</v>
      </c>
      <c r="C74" s="32">
        <v>2000000</v>
      </c>
      <c r="D74"/>
    </row>
    <row r="75" spans="1:4" x14ac:dyDescent="0.25">
      <c r="A75" s="155" t="s">
        <v>358</v>
      </c>
      <c r="B75" s="32">
        <v>0</v>
      </c>
      <c r="C75" s="32">
        <v>943800</v>
      </c>
      <c r="D75"/>
    </row>
    <row r="76" spans="1:4" x14ac:dyDescent="0.25">
      <c r="A76" s="14" t="s">
        <v>80</v>
      </c>
      <c r="B76" s="32">
        <v>0</v>
      </c>
      <c r="C76" s="32">
        <v>0</v>
      </c>
      <c r="D76"/>
    </row>
    <row r="77" spans="1:4" x14ac:dyDescent="0.25">
      <c r="A77" s="155" t="s">
        <v>359</v>
      </c>
      <c r="B77" s="32">
        <v>0</v>
      </c>
      <c r="C77" s="32">
        <v>0</v>
      </c>
      <c r="D77"/>
    </row>
    <row r="78" spans="1:4" x14ac:dyDescent="0.25">
      <c r="A78" s="14" t="s">
        <v>82</v>
      </c>
      <c r="B78" s="32">
        <v>0</v>
      </c>
      <c r="C78" s="32">
        <v>264000</v>
      </c>
      <c r="D78"/>
    </row>
    <row r="79" spans="1:4" x14ac:dyDescent="0.25">
      <c r="A79" s="155" t="s">
        <v>359</v>
      </c>
      <c r="B79" s="32">
        <v>0</v>
      </c>
      <c r="C79" s="32">
        <v>264000</v>
      </c>
      <c r="D79"/>
    </row>
    <row r="80" spans="1:4" x14ac:dyDescent="0.25">
      <c r="A80" s="14" t="s">
        <v>70</v>
      </c>
      <c r="B80" s="32">
        <v>430000</v>
      </c>
      <c r="C80" s="32">
        <v>430000</v>
      </c>
      <c r="D80"/>
    </row>
    <row r="81" spans="1:4" x14ac:dyDescent="0.25">
      <c r="A81" s="155" t="s">
        <v>267</v>
      </c>
      <c r="B81" s="32">
        <v>430000</v>
      </c>
      <c r="C81" s="32">
        <v>430000</v>
      </c>
      <c r="D81"/>
    </row>
    <row r="82" spans="1:4" x14ac:dyDescent="0.25">
      <c r="A82" s="155" t="s">
        <v>359</v>
      </c>
      <c r="B82" s="32">
        <v>0</v>
      </c>
      <c r="C82" s="32">
        <v>0</v>
      </c>
      <c r="D82"/>
    </row>
    <row r="83" spans="1:4" x14ac:dyDescent="0.25">
      <c r="A83" s="14" t="s">
        <v>76</v>
      </c>
      <c r="B83" s="32">
        <v>340000</v>
      </c>
      <c r="C83" s="32">
        <v>340000</v>
      </c>
      <c r="D83"/>
    </row>
    <row r="84" spans="1:4" x14ac:dyDescent="0.25">
      <c r="A84" s="155" t="s">
        <v>267</v>
      </c>
      <c r="B84" s="32">
        <v>340000</v>
      </c>
      <c r="C84" s="32">
        <v>340000</v>
      </c>
      <c r="D84"/>
    </row>
    <row r="85" spans="1:4" x14ac:dyDescent="0.25">
      <c r="A85" s="14" t="s">
        <v>84</v>
      </c>
      <c r="B85" s="32">
        <v>399000</v>
      </c>
      <c r="C85" s="32">
        <v>399000</v>
      </c>
      <c r="D85"/>
    </row>
    <row r="86" spans="1:4" x14ac:dyDescent="0.25">
      <c r="A86" s="155" t="s">
        <v>267</v>
      </c>
      <c r="B86" s="32">
        <v>399000</v>
      </c>
      <c r="C86" s="32">
        <v>399000</v>
      </c>
      <c r="D86"/>
    </row>
    <row r="87" spans="1:4" x14ac:dyDescent="0.25">
      <c r="A87" s="14" t="s">
        <v>86</v>
      </c>
      <c r="B87" s="32">
        <v>435000</v>
      </c>
      <c r="C87" s="32">
        <v>435000</v>
      </c>
      <c r="D87"/>
    </row>
    <row r="88" spans="1:4" x14ac:dyDescent="0.25">
      <c r="A88" s="155" t="s">
        <v>267</v>
      </c>
      <c r="B88" s="32">
        <v>435000</v>
      </c>
      <c r="C88" s="32">
        <v>435000</v>
      </c>
      <c r="D88"/>
    </row>
    <row r="89" spans="1:4" x14ac:dyDescent="0.25">
      <c r="A89" s="14" t="s">
        <v>88</v>
      </c>
      <c r="B89" s="32">
        <v>1000000</v>
      </c>
      <c r="C89" s="32">
        <v>1000000</v>
      </c>
      <c r="D89"/>
    </row>
    <row r="90" spans="1:4" x14ac:dyDescent="0.25">
      <c r="A90" s="155" t="s">
        <v>267</v>
      </c>
      <c r="B90" s="32">
        <v>1000000</v>
      </c>
      <c r="C90" s="32">
        <v>1000000</v>
      </c>
      <c r="D90"/>
    </row>
    <row r="91" spans="1:4" x14ac:dyDescent="0.25">
      <c r="A91" s="155" t="s">
        <v>359</v>
      </c>
      <c r="B91" s="32">
        <v>0</v>
      </c>
      <c r="C91" s="32">
        <v>0</v>
      </c>
      <c r="D91"/>
    </row>
    <row r="92" spans="1:4" x14ac:dyDescent="0.25">
      <c r="A92" s="14" t="s">
        <v>94</v>
      </c>
      <c r="B92" s="32">
        <v>7470000</v>
      </c>
      <c r="C92" s="32">
        <v>7470000</v>
      </c>
      <c r="D92"/>
    </row>
    <row r="93" spans="1:4" x14ac:dyDescent="0.25">
      <c r="A93" s="155" t="s">
        <v>267</v>
      </c>
      <c r="B93" s="32">
        <v>7470000</v>
      </c>
      <c r="C93" s="32">
        <v>7470000</v>
      </c>
      <c r="D93"/>
    </row>
    <row r="94" spans="1:4" x14ac:dyDescent="0.25">
      <c r="A94" s="14" t="s">
        <v>97</v>
      </c>
      <c r="B94" s="32">
        <v>79945000</v>
      </c>
      <c r="C94" s="32">
        <v>80028800</v>
      </c>
      <c r="D94"/>
    </row>
    <row r="95" spans="1:4" x14ac:dyDescent="0.25">
      <c r="A95" s="155" t="s">
        <v>267</v>
      </c>
      <c r="B95" s="32">
        <v>60015000</v>
      </c>
      <c r="C95" s="32">
        <v>60098800</v>
      </c>
      <c r="D95"/>
    </row>
    <row r="96" spans="1:4" x14ac:dyDescent="0.25">
      <c r="A96" s="155" t="s">
        <v>271</v>
      </c>
      <c r="B96" s="32">
        <v>3530000</v>
      </c>
      <c r="C96" s="32">
        <v>3530000</v>
      </c>
      <c r="D96"/>
    </row>
    <row r="97" spans="1:4" x14ac:dyDescent="0.25">
      <c r="A97" s="155" t="s">
        <v>336</v>
      </c>
      <c r="B97" s="32">
        <v>13400000</v>
      </c>
      <c r="C97" s="32">
        <v>13400000</v>
      </c>
      <c r="D97"/>
    </row>
    <row r="98" spans="1:4" x14ac:dyDescent="0.25">
      <c r="A98" s="155" t="s">
        <v>346</v>
      </c>
      <c r="B98" s="32">
        <v>3000000</v>
      </c>
      <c r="C98" s="32">
        <v>3000000</v>
      </c>
      <c r="D98"/>
    </row>
    <row r="99" spans="1:4" x14ac:dyDescent="0.25">
      <c r="A99" s="155" t="s">
        <v>359</v>
      </c>
      <c r="B99" s="32">
        <v>0</v>
      </c>
      <c r="C99" s="32">
        <v>0</v>
      </c>
      <c r="D99"/>
    </row>
    <row r="100" spans="1:4" x14ac:dyDescent="0.25">
      <c r="A100" s="14" t="s">
        <v>126</v>
      </c>
      <c r="B100" s="32">
        <v>120000</v>
      </c>
      <c r="C100" s="32">
        <v>120000</v>
      </c>
      <c r="D100"/>
    </row>
    <row r="101" spans="1:4" x14ac:dyDescent="0.25">
      <c r="A101" s="155" t="s">
        <v>267</v>
      </c>
      <c r="B101" s="32">
        <v>120000</v>
      </c>
      <c r="C101" s="32">
        <v>120000</v>
      </c>
      <c r="D101"/>
    </row>
    <row r="102" spans="1:4" x14ac:dyDescent="0.25">
      <c r="A102" s="14" t="s">
        <v>128</v>
      </c>
      <c r="B102" s="32">
        <v>400000</v>
      </c>
      <c r="C102" s="32">
        <v>400000</v>
      </c>
      <c r="D102"/>
    </row>
    <row r="103" spans="1:4" x14ac:dyDescent="0.25">
      <c r="A103" s="155" t="s">
        <v>267</v>
      </c>
      <c r="B103" s="32">
        <v>400000</v>
      </c>
      <c r="C103" s="32">
        <v>400000</v>
      </c>
      <c r="D103"/>
    </row>
    <row r="104" spans="1:4" x14ac:dyDescent="0.25">
      <c r="A104" s="14" t="s">
        <v>130</v>
      </c>
      <c r="B104" s="32">
        <v>0</v>
      </c>
      <c r="C104" s="32">
        <v>0</v>
      </c>
      <c r="D104"/>
    </row>
    <row r="105" spans="1:4" x14ac:dyDescent="0.25">
      <c r="A105" s="155" t="s">
        <v>359</v>
      </c>
      <c r="B105" s="32">
        <v>0</v>
      </c>
      <c r="C105" s="32">
        <v>0</v>
      </c>
      <c r="D105"/>
    </row>
    <row r="106" spans="1:4" s="135" customFormat="1" x14ac:dyDescent="0.25">
      <c r="A106" s="14" t="s">
        <v>132</v>
      </c>
      <c r="B106" s="32">
        <v>143062400</v>
      </c>
      <c r="C106" s="32">
        <v>232140700</v>
      </c>
      <c r="D106"/>
    </row>
    <row r="107" spans="1:4" s="135" customFormat="1" x14ac:dyDescent="0.25">
      <c r="A107"/>
      <c r="B107"/>
      <c r="C107"/>
      <c r="D107"/>
    </row>
    <row r="108" spans="1:4" s="135" customFormat="1" x14ac:dyDescent="0.25">
      <c r="A108"/>
      <c r="B108"/>
      <c r="C108"/>
      <c r="D108"/>
    </row>
    <row r="109" spans="1:4" s="135" customFormat="1" x14ac:dyDescent="0.25">
      <c r="A109"/>
      <c r="B109"/>
      <c r="C109"/>
    </row>
    <row r="110" spans="1:4" s="135" customFormat="1" x14ac:dyDescent="0.25"/>
    <row r="111" spans="1:4" s="135" customFormat="1" x14ac:dyDescent="0.25">
      <c r="A111" s="182" t="s">
        <v>343</v>
      </c>
      <c r="B111" s="183">
        <f>GETPIVOTDATA(" Schválený rozpočet 2025",$A$4)-GETPIVOTDATA(" Schválený rozpočet 2025",$A$22)</f>
        <v>-27309000</v>
      </c>
      <c r="C111" s="183">
        <f>GETPIVOTDATA(" Upravený rozpočet 2025",$A$4)-GETPIVOTDATA(" Upravený rozpočet 2025",$A$22)</f>
        <v>-103687500</v>
      </c>
    </row>
    <row r="112" spans="1:4" s="135" customFormat="1" x14ac:dyDescent="0.25">
      <c r="A112" s="184"/>
      <c r="B112" s="185"/>
      <c r="C112" s="185"/>
    </row>
    <row r="113" spans="1:7" x14ac:dyDescent="0.25">
      <c r="A113" s="41" t="s">
        <v>215</v>
      </c>
      <c r="B113" s="135" t="s">
        <v>370</v>
      </c>
      <c r="C113" s="135" t="s">
        <v>373</v>
      </c>
    </row>
    <row r="114" spans="1:7" x14ac:dyDescent="0.25">
      <c r="A114" s="43" t="s">
        <v>204</v>
      </c>
      <c r="B114" s="32">
        <v>24809000</v>
      </c>
      <c r="C114" s="32">
        <v>24809000</v>
      </c>
    </row>
    <row r="115" spans="1:7" x14ac:dyDescent="0.25">
      <c r="A115" s="43" t="s">
        <v>206</v>
      </c>
      <c r="B115" s="32">
        <v>0</v>
      </c>
      <c r="C115" s="32">
        <v>0</v>
      </c>
    </row>
    <row r="116" spans="1:7" x14ac:dyDescent="0.25">
      <c r="A116" s="43" t="s">
        <v>205</v>
      </c>
      <c r="B116" s="32">
        <v>0</v>
      </c>
      <c r="C116" s="32">
        <v>0</v>
      </c>
    </row>
    <row r="117" spans="1:7" x14ac:dyDescent="0.25">
      <c r="A117" s="43" t="s">
        <v>207</v>
      </c>
      <c r="B117" s="32">
        <v>0</v>
      </c>
      <c r="C117" s="32">
        <v>0</v>
      </c>
    </row>
    <row r="118" spans="1:7" x14ac:dyDescent="0.25">
      <c r="A118" s="43" t="s">
        <v>352</v>
      </c>
      <c r="B118" s="32">
        <v>2500000</v>
      </c>
      <c r="C118" s="32">
        <v>2500000</v>
      </c>
    </row>
    <row r="119" spans="1:7" x14ac:dyDescent="0.25">
      <c r="A119" s="43" t="s">
        <v>380</v>
      </c>
      <c r="B119" s="32">
        <v>0</v>
      </c>
      <c r="C119" s="32">
        <v>76377800</v>
      </c>
    </row>
    <row r="120" spans="1:7" x14ac:dyDescent="0.25">
      <c r="A120" s="14" t="s">
        <v>132</v>
      </c>
      <c r="B120" s="32">
        <v>27309000</v>
      </c>
      <c r="C120" s="32">
        <v>103686800</v>
      </c>
    </row>
    <row r="123" spans="1:7" x14ac:dyDescent="0.25">
      <c r="D123" s="171"/>
      <c r="E123" s="33"/>
      <c r="F123" s="33"/>
      <c r="G123" s="33"/>
    </row>
  </sheetData>
  <sheetProtection algorithmName="SHA-512" hashValue="1edc/OYdIb2lceOl8jJbRblKMx73KSbqf6zljYSPMChgcvbTE43WSOka5/rfV3KqianNC80dDW1Am7O+LmVB+A==" saltValue="YrUZWKIP7zfnnQkkGFbQeA==" spinCount="100000" sheet="1" objects="1" scenarios="1"/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6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365</v>
      </c>
    </row>
    <row r="3" spans="1:4" x14ac:dyDescent="0.25">
      <c r="A3" s="13" t="s">
        <v>131</v>
      </c>
      <c r="B3" s="135" t="s">
        <v>371</v>
      </c>
      <c r="C3" s="135" t="s">
        <v>372</v>
      </c>
      <c r="D3"/>
    </row>
    <row r="4" spans="1:4" x14ac:dyDescent="0.25">
      <c r="A4" s="14" t="s">
        <v>167</v>
      </c>
      <c r="B4" s="32">
        <v>22110000</v>
      </c>
      <c r="C4" s="32">
        <v>22110000</v>
      </c>
      <c r="D4"/>
    </row>
    <row r="5" spans="1:4" x14ac:dyDescent="0.25">
      <c r="A5" s="15" t="s">
        <v>268</v>
      </c>
      <c r="B5" s="32">
        <v>22110000</v>
      </c>
      <c r="C5" s="32">
        <v>22110000</v>
      </c>
      <c r="D5"/>
    </row>
    <row r="6" spans="1:4" x14ac:dyDescent="0.25">
      <c r="A6" s="16" t="s">
        <v>144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19000000</v>
      </c>
      <c r="C7" s="32">
        <v>19000000</v>
      </c>
      <c r="D7"/>
    </row>
    <row r="8" spans="1:4" x14ac:dyDescent="0.25">
      <c r="A8" s="16" t="s">
        <v>146</v>
      </c>
      <c r="B8" s="32">
        <v>810000</v>
      </c>
      <c r="C8" s="32">
        <v>810000</v>
      </c>
      <c r="D8"/>
    </row>
    <row r="9" spans="1:4" x14ac:dyDescent="0.25">
      <c r="A9" s="155" t="s">
        <v>161</v>
      </c>
      <c r="B9" s="32">
        <v>50000</v>
      </c>
      <c r="C9" s="32">
        <v>50000</v>
      </c>
      <c r="D9"/>
    </row>
    <row r="10" spans="1:4" x14ac:dyDescent="0.25">
      <c r="A10" s="155" t="s">
        <v>162</v>
      </c>
      <c r="B10" s="32">
        <v>500000</v>
      </c>
      <c r="C10" s="32">
        <v>500000</v>
      </c>
      <c r="D10"/>
    </row>
    <row r="11" spans="1:4" x14ac:dyDescent="0.25">
      <c r="A11" s="155" t="s">
        <v>160</v>
      </c>
      <c r="B11" s="32">
        <v>260000</v>
      </c>
      <c r="C11" s="32">
        <v>260000</v>
      </c>
      <c r="D11"/>
    </row>
    <row r="12" spans="1:4" x14ac:dyDescent="0.25">
      <c r="A12" s="16" t="s">
        <v>145</v>
      </c>
      <c r="B12" s="32">
        <v>2300000</v>
      </c>
      <c r="C12" s="32">
        <v>2300000</v>
      </c>
      <c r="D12"/>
    </row>
    <row r="13" spans="1:4" x14ac:dyDescent="0.25">
      <c r="A13" s="155" t="s">
        <v>145</v>
      </c>
      <c r="B13" s="32">
        <v>2300000</v>
      </c>
      <c r="C13" s="32">
        <v>2300000</v>
      </c>
      <c r="D13"/>
    </row>
    <row r="14" spans="1:4" x14ac:dyDescent="0.25">
      <c r="A14" s="14" t="s">
        <v>168</v>
      </c>
      <c r="B14" s="32">
        <v>2314000</v>
      </c>
      <c r="C14" s="32">
        <v>2397800</v>
      </c>
      <c r="D14"/>
    </row>
    <row r="15" spans="1:4" x14ac:dyDescent="0.25">
      <c r="A15" s="15" t="s">
        <v>268</v>
      </c>
      <c r="B15" s="32">
        <v>2314000</v>
      </c>
      <c r="C15" s="32">
        <v>2397800</v>
      </c>
      <c r="D15"/>
    </row>
    <row r="16" spans="1:4" x14ac:dyDescent="0.25">
      <c r="A16" s="16" t="s">
        <v>154</v>
      </c>
      <c r="B16" s="32">
        <v>1000000</v>
      </c>
      <c r="C16" s="32">
        <v>1083800</v>
      </c>
      <c r="D16"/>
    </row>
    <row r="17" spans="1:4" x14ac:dyDescent="0.25">
      <c r="A17" s="155" t="s">
        <v>153</v>
      </c>
      <c r="B17" s="32">
        <v>0</v>
      </c>
      <c r="C17" s="32">
        <v>83800</v>
      </c>
      <c r="D17"/>
    </row>
    <row r="18" spans="1:4" x14ac:dyDescent="0.25">
      <c r="A18" s="155" t="s">
        <v>155</v>
      </c>
      <c r="B18" s="32">
        <v>1000000</v>
      </c>
      <c r="C18" s="32">
        <v>1000000</v>
      </c>
      <c r="D18"/>
    </row>
    <row r="19" spans="1:4" x14ac:dyDescent="0.25">
      <c r="A19" s="155" t="s">
        <v>292</v>
      </c>
      <c r="B19" s="32">
        <v>0</v>
      </c>
      <c r="C19" s="32">
        <v>0</v>
      </c>
      <c r="D19"/>
    </row>
    <row r="20" spans="1:4" x14ac:dyDescent="0.25">
      <c r="A20" s="155" t="s">
        <v>320</v>
      </c>
      <c r="B20" s="32">
        <v>0</v>
      </c>
      <c r="C20" s="32">
        <v>0</v>
      </c>
      <c r="D20"/>
    </row>
    <row r="21" spans="1:4" x14ac:dyDescent="0.25">
      <c r="A21" s="16" t="s">
        <v>147</v>
      </c>
      <c r="B21" s="32">
        <v>1000000</v>
      </c>
      <c r="C21" s="32">
        <v>1000000</v>
      </c>
      <c r="D21"/>
    </row>
    <row r="22" spans="1:4" x14ac:dyDescent="0.25">
      <c r="A22" s="155" t="s">
        <v>147</v>
      </c>
      <c r="B22" s="32">
        <v>1000000</v>
      </c>
      <c r="C22" s="32">
        <v>1000000</v>
      </c>
      <c r="D22"/>
    </row>
    <row r="23" spans="1:4" x14ac:dyDescent="0.25">
      <c r="A23" s="16" t="s">
        <v>148</v>
      </c>
      <c r="B23" s="32">
        <v>314000</v>
      </c>
      <c r="C23" s="32">
        <v>314000</v>
      </c>
      <c r="D23"/>
    </row>
    <row r="24" spans="1:4" x14ac:dyDescent="0.25">
      <c r="A24" s="155" t="s">
        <v>150</v>
      </c>
      <c r="B24" s="32">
        <v>200000</v>
      </c>
      <c r="C24" s="32">
        <v>200000</v>
      </c>
      <c r="D24"/>
    </row>
    <row r="25" spans="1:4" x14ac:dyDescent="0.25">
      <c r="A25" s="155" t="s">
        <v>149</v>
      </c>
      <c r="B25" s="32">
        <v>25000</v>
      </c>
      <c r="C25" s="32">
        <v>25000</v>
      </c>
      <c r="D25"/>
    </row>
    <row r="26" spans="1:4" x14ac:dyDescent="0.25">
      <c r="A26" s="155" t="s">
        <v>151</v>
      </c>
      <c r="B26" s="32">
        <v>0</v>
      </c>
      <c r="C26" s="32">
        <v>0</v>
      </c>
      <c r="D26"/>
    </row>
    <row r="27" spans="1:4" x14ac:dyDescent="0.25">
      <c r="A27" s="155" t="s">
        <v>152</v>
      </c>
      <c r="B27" s="32">
        <v>2000</v>
      </c>
      <c r="C27" s="32">
        <v>2000</v>
      </c>
      <c r="D27"/>
    </row>
    <row r="28" spans="1:4" x14ac:dyDescent="0.25">
      <c r="A28" s="155" t="s">
        <v>307</v>
      </c>
      <c r="B28" s="32">
        <v>87000</v>
      </c>
      <c r="C28" s="32">
        <v>87000</v>
      </c>
      <c r="D28"/>
    </row>
    <row r="29" spans="1:4" x14ac:dyDescent="0.25">
      <c r="A29" s="14" t="s">
        <v>170</v>
      </c>
      <c r="B29" s="32">
        <v>0</v>
      </c>
      <c r="C29" s="32">
        <v>0</v>
      </c>
      <c r="D29"/>
    </row>
    <row r="30" spans="1:4" x14ac:dyDescent="0.25">
      <c r="A30" s="15" t="s">
        <v>268</v>
      </c>
      <c r="B30" s="32">
        <v>0</v>
      </c>
      <c r="C30" s="32">
        <v>0</v>
      </c>
      <c r="D30"/>
    </row>
    <row r="31" spans="1:4" x14ac:dyDescent="0.25">
      <c r="A31" s="16" t="s">
        <v>171</v>
      </c>
      <c r="B31" s="32">
        <v>0</v>
      </c>
      <c r="C31" s="32">
        <v>0</v>
      </c>
      <c r="D31"/>
    </row>
    <row r="32" spans="1:4" x14ac:dyDescent="0.25">
      <c r="A32" s="155" t="s">
        <v>171</v>
      </c>
      <c r="B32" s="32">
        <v>0</v>
      </c>
      <c r="C32" s="32">
        <v>0</v>
      </c>
      <c r="D32"/>
    </row>
    <row r="33" spans="1:4" x14ac:dyDescent="0.25">
      <c r="A33" s="14" t="s">
        <v>169</v>
      </c>
      <c r="B33" s="32">
        <v>91329400</v>
      </c>
      <c r="C33" s="32">
        <v>103945400</v>
      </c>
      <c r="D33"/>
    </row>
    <row r="34" spans="1:4" x14ac:dyDescent="0.25">
      <c r="A34" s="15" t="s">
        <v>159</v>
      </c>
      <c r="B34" s="32">
        <v>0</v>
      </c>
      <c r="C34" s="32">
        <v>12616000</v>
      </c>
      <c r="D34"/>
    </row>
    <row r="35" spans="1:4" x14ac:dyDescent="0.25">
      <c r="A35" s="16" t="s">
        <v>163</v>
      </c>
      <c r="B35" s="32">
        <v>0</v>
      </c>
      <c r="C35" s="32">
        <v>10114800</v>
      </c>
      <c r="D35"/>
    </row>
    <row r="36" spans="1:4" x14ac:dyDescent="0.25">
      <c r="A36" s="155" t="s">
        <v>158</v>
      </c>
      <c r="B36" s="32">
        <v>0</v>
      </c>
      <c r="C36" s="32">
        <v>0</v>
      </c>
      <c r="D36"/>
    </row>
    <row r="37" spans="1:4" x14ac:dyDescent="0.25">
      <c r="A37" s="155" t="s">
        <v>157</v>
      </c>
      <c r="B37" s="32">
        <v>0</v>
      </c>
      <c r="C37" s="32">
        <v>10000000</v>
      </c>
      <c r="D37"/>
    </row>
    <row r="38" spans="1:4" x14ac:dyDescent="0.25">
      <c r="A38" s="155" t="s">
        <v>156</v>
      </c>
      <c r="B38" s="32">
        <v>0</v>
      </c>
      <c r="C38" s="32">
        <v>0</v>
      </c>
      <c r="D38"/>
    </row>
    <row r="39" spans="1:4" x14ac:dyDescent="0.25">
      <c r="A39" s="155" t="s">
        <v>296</v>
      </c>
      <c r="B39" s="32">
        <v>0</v>
      </c>
      <c r="C39" s="32">
        <v>0</v>
      </c>
      <c r="D39"/>
    </row>
    <row r="40" spans="1:4" x14ac:dyDescent="0.25">
      <c r="A40" s="155" t="s">
        <v>297</v>
      </c>
      <c r="B40" s="32">
        <v>0</v>
      </c>
      <c r="C40" s="32">
        <v>0</v>
      </c>
      <c r="D40"/>
    </row>
    <row r="41" spans="1:4" x14ac:dyDescent="0.25">
      <c r="A41" s="155" t="s">
        <v>298</v>
      </c>
      <c r="B41" s="32">
        <v>0</v>
      </c>
      <c r="C41" s="32">
        <v>0</v>
      </c>
      <c r="D41"/>
    </row>
    <row r="42" spans="1:4" x14ac:dyDescent="0.25">
      <c r="A42" s="155" t="s">
        <v>299</v>
      </c>
      <c r="B42" s="32">
        <v>0</v>
      </c>
      <c r="C42" s="32">
        <v>0</v>
      </c>
      <c r="D42"/>
    </row>
    <row r="43" spans="1:4" x14ac:dyDescent="0.25">
      <c r="A43" s="155" t="s">
        <v>313</v>
      </c>
      <c r="B43" s="32">
        <v>0</v>
      </c>
      <c r="C43" s="32">
        <v>91200</v>
      </c>
      <c r="D43"/>
    </row>
    <row r="44" spans="1:4" x14ac:dyDescent="0.25">
      <c r="A44" s="155" t="s">
        <v>317</v>
      </c>
      <c r="B44" s="32">
        <v>0</v>
      </c>
      <c r="C44" s="32">
        <v>0</v>
      </c>
      <c r="D44"/>
    </row>
    <row r="45" spans="1:4" x14ac:dyDescent="0.25">
      <c r="A45" s="155" t="s">
        <v>318</v>
      </c>
      <c r="B45" s="32">
        <v>0</v>
      </c>
      <c r="C45" s="32">
        <v>23600</v>
      </c>
      <c r="D45"/>
    </row>
    <row r="46" spans="1:4" x14ac:dyDescent="0.25">
      <c r="A46" s="155" t="s">
        <v>319</v>
      </c>
      <c r="B46" s="32">
        <v>0</v>
      </c>
      <c r="C46" s="32">
        <v>0</v>
      </c>
      <c r="D46"/>
    </row>
    <row r="47" spans="1:4" x14ac:dyDescent="0.25">
      <c r="A47" s="155" t="s">
        <v>341</v>
      </c>
      <c r="B47" s="32">
        <v>0</v>
      </c>
      <c r="C47" s="32">
        <v>0</v>
      </c>
      <c r="D47"/>
    </row>
    <row r="48" spans="1:4" x14ac:dyDescent="0.25">
      <c r="A48" s="16" t="s">
        <v>164</v>
      </c>
      <c r="B48" s="32">
        <v>0</v>
      </c>
      <c r="C48" s="32">
        <v>2501200</v>
      </c>
      <c r="D48"/>
    </row>
    <row r="49" spans="1:4" x14ac:dyDescent="0.25">
      <c r="A49" s="155" t="s">
        <v>157</v>
      </c>
      <c r="B49" s="32">
        <v>0</v>
      </c>
      <c r="C49" s="32">
        <v>0</v>
      </c>
      <c r="D49"/>
    </row>
    <row r="50" spans="1:4" x14ac:dyDescent="0.25">
      <c r="A50" s="155" t="s">
        <v>277</v>
      </c>
      <c r="B50" s="32">
        <v>0</v>
      </c>
      <c r="C50" s="32">
        <v>2501200</v>
      </c>
      <c r="D50"/>
    </row>
    <row r="51" spans="1:4" x14ac:dyDescent="0.25">
      <c r="A51" s="15" t="s">
        <v>268</v>
      </c>
      <c r="B51" s="32">
        <v>91329400</v>
      </c>
      <c r="C51" s="32">
        <v>91329400</v>
      </c>
      <c r="D51"/>
    </row>
    <row r="52" spans="1:4" x14ac:dyDescent="0.25">
      <c r="A52" s="16" t="s">
        <v>163</v>
      </c>
      <c r="B52" s="32">
        <v>54405300</v>
      </c>
      <c r="C52" s="32">
        <v>54405300</v>
      </c>
      <c r="D52"/>
    </row>
    <row r="53" spans="1:4" x14ac:dyDescent="0.25">
      <c r="A53" s="155" t="s">
        <v>277</v>
      </c>
      <c r="B53" s="32">
        <v>54405300</v>
      </c>
      <c r="C53" s="32">
        <v>54405300</v>
      </c>
      <c r="D53"/>
    </row>
    <row r="54" spans="1:4" x14ac:dyDescent="0.25">
      <c r="A54" s="16" t="s">
        <v>164</v>
      </c>
      <c r="B54" s="32">
        <v>11924100</v>
      </c>
      <c r="C54" s="32">
        <v>11924100</v>
      </c>
      <c r="D54"/>
    </row>
    <row r="55" spans="1:4" x14ac:dyDescent="0.25">
      <c r="A55" s="155" t="s">
        <v>277</v>
      </c>
      <c r="B55" s="32">
        <v>11924100</v>
      </c>
      <c r="C55" s="32">
        <v>11924100</v>
      </c>
      <c r="D55"/>
    </row>
    <row r="56" spans="1:4" x14ac:dyDescent="0.25">
      <c r="A56" s="16" t="s">
        <v>174</v>
      </c>
      <c r="B56" s="32">
        <v>25000000</v>
      </c>
      <c r="C56" s="32">
        <v>25000000</v>
      </c>
      <c r="D56"/>
    </row>
    <row r="57" spans="1:4" x14ac:dyDescent="0.25">
      <c r="A57" s="155" t="s">
        <v>174</v>
      </c>
      <c r="B57" s="32">
        <v>25000000</v>
      </c>
      <c r="C57" s="32">
        <v>25000000</v>
      </c>
      <c r="D57"/>
    </row>
    <row r="58" spans="1:4" x14ac:dyDescent="0.25">
      <c r="A58" s="14" t="s">
        <v>132</v>
      </c>
      <c r="B58" s="32">
        <v>115753400</v>
      </c>
      <c r="C58" s="32">
        <v>128453200</v>
      </c>
      <c r="D58"/>
    </row>
    <row r="59" spans="1:4" x14ac:dyDescent="0.25">
      <c r="B59"/>
      <c r="C59"/>
      <c r="D59"/>
    </row>
    <row r="60" spans="1:4" x14ac:dyDescent="0.25">
      <c r="B60"/>
      <c r="C60" s="45"/>
      <c r="D60" s="45"/>
    </row>
    <row r="61" spans="1:4" x14ac:dyDescent="0.25">
      <c r="C61" s="45"/>
      <c r="D61" s="45"/>
    </row>
    <row r="62" spans="1:4" s="135" customFormat="1" x14ac:dyDescent="0.25">
      <c r="B62" s="32"/>
      <c r="C62" s="45"/>
      <c r="D62" s="45"/>
    </row>
    <row r="63" spans="1:4" s="135" customFormat="1" x14ac:dyDescent="0.25">
      <c r="B63" s="32"/>
      <c r="C63" s="45"/>
      <c r="D63" s="45"/>
    </row>
    <row r="64" spans="1:4" x14ac:dyDescent="0.25">
      <c r="C64" s="45"/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311" zoomScaleNormal="100" workbookViewId="0">
      <selection activeCell="A24" sqref="A24"/>
    </sheetView>
  </sheetViews>
  <sheetFormatPr defaultRowHeight="15" x14ac:dyDescent="0.25"/>
  <cols>
    <col min="1" max="1" width="56.7109375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366</v>
      </c>
      <c r="B1" s="32"/>
      <c r="C1" s="32"/>
      <c r="D1" s="32"/>
    </row>
    <row r="2" spans="1:4" x14ac:dyDescent="0.25">
      <c r="A2" s="13" t="s">
        <v>282</v>
      </c>
      <c r="B2" s="45" t="s">
        <v>134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131</v>
      </c>
      <c r="B4" s="135" t="s">
        <v>371</v>
      </c>
      <c r="C4" s="135" t="s">
        <v>372</v>
      </c>
      <c r="D4"/>
    </row>
    <row r="5" spans="1:4" x14ac:dyDescent="0.25">
      <c r="A5" s="14" t="s">
        <v>8</v>
      </c>
      <c r="B5" s="32">
        <v>2900000</v>
      </c>
      <c r="C5" s="32">
        <v>2900000</v>
      </c>
      <c r="D5"/>
    </row>
    <row r="6" spans="1:4" x14ac:dyDescent="0.25">
      <c r="A6" s="155" t="s">
        <v>267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2900000</v>
      </c>
      <c r="D7"/>
    </row>
    <row r="8" spans="1:4" x14ac:dyDescent="0.25">
      <c r="A8" s="168" t="s">
        <v>10</v>
      </c>
      <c r="B8" s="32">
        <v>2900000</v>
      </c>
      <c r="C8" s="32">
        <v>2900000</v>
      </c>
      <c r="D8"/>
    </row>
    <row r="9" spans="1:4" x14ac:dyDescent="0.25">
      <c r="A9" s="166" t="s">
        <v>7</v>
      </c>
      <c r="B9" s="32">
        <v>1200000</v>
      </c>
      <c r="C9" s="32">
        <v>1200000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260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28586100</v>
      </c>
      <c r="D13"/>
    </row>
    <row r="14" spans="1:4" x14ac:dyDescent="0.25">
      <c r="A14" s="155" t="s">
        <v>267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344</v>
      </c>
      <c r="B19" s="32">
        <v>218400</v>
      </c>
      <c r="C19" s="32">
        <v>218400</v>
      </c>
      <c r="D19"/>
    </row>
    <row r="20" spans="1:4" x14ac:dyDescent="0.25">
      <c r="A20" s="155" t="s">
        <v>360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28267700</v>
      </c>
      <c r="D21"/>
    </row>
    <row r="22" spans="1:4" x14ac:dyDescent="0.25">
      <c r="A22" s="168" t="s">
        <v>13</v>
      </c>
      <c r="B22" s="32">
        <v>0</v>
      </c>
      <c r="C22" s="32">
        <v>28267700</v>
      </c>
      <c r="D22"/>
    </row>
    <row r="23" spans="1:4" x14ac:dyDescent="0.25">
      <c r="A23" s="166" t="s">
        <v>375</v>
      </c>
      <c r="B23" s="32">
        <v>0</v>
      </c>
      <c r="C23" s="32">
        <v>2474400</v>
      </c>
      <c r="D23"/>
    </row>
    <row r="24" spans="1:4" x14ac:dyDescent="0.25">
      <c r="A24" s="166" t="s">
        <v>376</v>
      </c>
      <c r="B24" s="32">
        <v>0</v>
      </c>
      <c r="C24" s="32">
        <v>16658800</v>
      </c>
      <c r="D24"/>
    </row>
    <row r="25" spans="1:4" x14ac:dyDescent="0.25">
      <c r="A25" s="166" t="s">
        <v>377</v>
      </c>
      <c r="B25" s="32">
        <v>0</v>
      </c>
      <c r="C25" s="32">
        <v>1704600</v>
      </c>
      <c r="D25"/>
    </row>
    <row r="26" spans="1:4" x14ac:dyDescent="0.25">
      <c r="A26" s="166" t="s">
        <v>378</v>
      </c>
      <c r="B26" s="32">
        <v>0</v>
      </c>
      <c r="C26" s="32">
        <v>3455300</v>
      </c>
      <c r="D26"/>
    </row>
    <row r="27" spans="1:4" x14ac:dyDescent="0.25">
      <c r="A27" s="166" t="s">
        <v>379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267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329</v>
      </c>
      <c r="B33" s="32">
        <v>0</v>
      </c>
      <c r="C33" s="32">
        <v>0</v>
      </c>
      <c r="D33"/>
    </row>
    <row r="34" spans="1:4" x14ac:dyDescent="0.25">
      <c r="A34" s="14" t="s">
        <v>19</v>
      </c>
      <c r="B34" s="32">
        <v>6918000</v>
      </c>
      <c r="C34" s="32">
        <v>8260800</v>
      </c>
      <c r="D34"/>
    </row>
    <row r="35" spans="1:4" x14ac:dyDescent="0.25">
      <c r="A35" s="155" t="s">
        <v>267</v>
      </c>
      <c r="B35" s="32"/>
      <c r="C35" s="32"/>
      <c r="D35"/>
    </row>
    <row r="36" spans="1:4" x14ac:dyDescent="0.25">
      <c r="A36" s="165" t="s">
        <v>20</v>
      </c>
      <c r="B36" s="32">
        <v>167000</v>
      </c>
      <c r="C36" s="32">
        <v>167000</v>
      </c>
      <c r="D36"/>
    </row>
    <row r="37" spans="1:4" x14ac:dyDescent="0.25">
      <c r="A37" s="168" t="s">
        <v>10</v>
      </c>
      <c r="B37" s="32">
        <v>0</v>
      </c>
      <c r="C37" s="32">
        <v>0</v>
      </c>
      <c r="D37"/>
    </row>
    <row r="38" spans="1:4" x14ac:dyDescent="0.25">
      <c r="A38" s="166" t="s">
        <v>22</v>
      </c>
      <c r="B38" s="32">
        <v>0</v>
      </c>
      <c r="C38" s="32">
        <v>0</v>
      </c>
      <c r="D38"/>
    </row>
    <row r="39" spans="1:4" x14ac:dyDescent="0.25">
      <c r="A39" s="166" t="s">
        <v>23</v>
      </c>
      <c r="B39" s="32">
        <v>0</v>
      </c>
      <c r="C39" s="32">
        <v>0</v>
      </c>
      <c r="D39"/>
    </row>
    <row r="40" spans="1:4" x14ac:dyDescent="0.25">
      <c r="A40" s="168" t="s">
        <v>13</v>
      </c>
      <c r="B40" s="32">
        <v>167000</v>
      </c>
      <c r="C40" s="32">
        <v>167000</v>
      </c>
      <c r="D40"/>
    </row>
    <row r="41" spans="1:4" x14ac:dyDescent="0.25">
      <c r="A41" s="166" t="s">
        <v>345</v>
      </c>
      <c r="B41" s="32">
        <v>167000</v>
      </c>
      <c r="C41" s="32">
        <v>167000</v>
      </c>
      <c r="D41"/>
    </row>
    <row r="42" spans="1:4" x14ac:dyDescent="0.25">
      <c r="A42" s="165" t="s">
        <v>25</v>
      </c>
      <c r="B42" s="32">
        <v>400000</v>
      </c>
      <c r="C42" s="32">
        <v>400000</v>
      </c>
      <c r="D42"/>
    </row>
    <row r="43" spans="1:4" x14ac:dyDescent="0.25">
      <c r="A43" s="168" t="s">
        <v>10</v>
      </c>
      <c r="B43" s="32">
        <v>400000</v>
      </c>
      <c r="C43" s="32">
        <v>400000</v>
      </c>
      <c r="D43"/>
    </row>
    <row r="44" spans="1:4" x14ac:dyDescent="0.25">
      <c r="A44" s="166" t="s">
        <v>24</v>
      </c>
      <c r="B44" s="32">
        <v>400000</v>
      </c>
      <c r="C44" s="32">
        <v>400000</v>
      </c>
      <c r="D44"/>
    </row>
    <row r="45" spans="1:4" x14ac:dyDescent="0.25">
      <c r="A45" s="155" t="s">
        <v>283</v>
      </c>
      <c r="B45" s="32"/>
      <c r="C45" s="32"/>
      <c r="D45"/>
    </row>
    <row r="46" spans="1:4" x14ac:dyDescent="0.25">
      <c r="A46" s="165" t="s">
        <v>20</v>
      </c>
      <c r="B46" s="32">
        <v>1900000</v>
      </c>
      <c r="C46" s="32">
        <v>1900000</v>
      </c>
      <c r="D46"/>
    </row>
    <row r="47" spans="1:4" x14ac:dyDescent="0.25">
      <c r="A47" s="168" t="s">
        <v>10</v>
      </c>
      <c r="B47" s="32">
        <v>1900000</v>
      </c>
      <c r="C47" s="32">
        <v>1900000</v>
      </c>
      <c r="D47"/>
    </row>
    <row r="48" spans="1:4" x14ac:dyDescent="0.25">
      <c r="A48" s="166" t="s">
        <v>18</v>
      </c>
      <c r="B48" s="32">
        <v>1900000</v>
      </c>
      <c r="C48" s="32">
        <v>1900000</v>
      </c>
      <c r="D48"/>
    </row>
    <row r="49" spans="1:4" x14ac:dyDescent="0.25">
      <c r="A49" s="155" t="s">
        <v>284</v>
      </c>
      <c r="B49" s="32"/>
      <c r="C49" s="32"/>
      <c r="D49"/>
    </row>
    <row r="50" spans="1:4" x14ac:dyDescent="0.25">
      <c r="A50" s="165" t="s">
        <v>20</v>
      </c>
      <c r="B50" s="32">
        <v>4451000</v>
      </c>
      <c r="C50" s="32">
        <v>4451000</v>
      </c>
      <c r="D50"/>
    </row>
    <row r="51" spans="1:4" x14ac:dyDescent="0.25">
      <c r="A51" s="168" t="s">
        <v>10</v>
      </c>
      <c r="B51" s="32">
        <v>4451000</v>
      </c>
      <c r="C51" s="32">
        <v>4451000</v>
      </c>
      <c r="D51"/>
    </row>
    <row r="52" spans="1:4" x14ac:dyDescent="0.25">
      <c r="A52" s="166" t="s">
        <v>21</v>
      </c>
      <c r="B52" s="32">
        <v>0</v>
      </c>
      <c r="C52" s="32">
        <v>0</v>
      </c>
      <c r="D52"/>
    </row>
    <row r="53" spans="1:4" x14ac:dyDescent="0.25">
      <c r="A53" s="166" t="s">
        <v>327</v>
      </c>
      <c r="B53" s="32">
        <v>4451000</v>
      </c>
      <c r="C53" s="32">
        <v>4451000</v>
      </c>
      <c r="D53"/>
    </row>
    <row r="54" spans="1:4" x14ac:dyDescent="0.25">
      <c r="A54" s="155" t="s">
        <v>311</v>
      </c>
      <c r="B54" s="32"/>
      <c r="C54" s="32"/>
      <c r="D54"/>
    </row>
    <row r="55" spans="1:4" x14ac:dyDescent="0.25">
      <c r="A55" s="165" t="s">
        <v>20</v>
      </c>
      <c r="B55" s="32">
        <v>0</v>
      </c>
      <c r="C55" s="32">
        <v>1342800</v>
      </c>
      <c r="D55"/>
    </row>
    <row r="56" spans="1:4" x14ac:dyDescent="0.25">
      <c r="A56" s="168" t="s">
        <v>13</v>
      </c>
      <c r="B56" s="32">
        <v>0</v>
      </c>
      <c r="C56" s="32">
        <v>1342800</v>
      </c>
      <c r="D56"/>
    </row>
    <row r="57" spans="1:4" x14ac:dyDescent="0.25">
      <c r="A57" s="166" t="s">
        <v>289</v>
      </c>
      <c r="B57" s="32">
        <v>0</v>
      </c>
      <c r="C57" s="32">
        <v>1342800</v>
      </c>
      <c r="D57"/>
    </row>
    <row r="58" spans="1:4" x14ac:dyDescent="0.25">
      <c r="A58" s="155" t="s">
        <v>359</v>
      </c>
      <c r="B58" s="32"/>
      <c r="C58" s="32"/>
      <c r="D58"/>
    </row>
    <row r="59" spans="1:4" x14ac:dyDescent="0.25">
      <c r="A59" s="165" t="s">
        <v>20</v>
      </c>
      <c r="B59" s="32">
        <v>0</v>
      </c>
      <c r="C59" s="32">
        <v>0</v>
      </c>
      <c r="D59"/>
    </row>
    <row r="60" spans="1:4" x14ac:dyDescent="0.25">
      <c r="A60" s="168" t="s">
        <v>10</v>
      </c>
      <c r="B60" s="32">
        <v>0</v>
      </c>
      <c r="C60" s="32">
        <v>0</v>
      </c>
      <c r="D60"/>
    </row>
    <row r="61" spans="1:4" x14ac:dyDescent="0.25">
      <c r="A61" s="166" t="s">
        <v>302</v>
      </c>
      <c r="B61" s="32">
        <v>0</v>
      </c>
      <c r="C61" s="32">
        <v>0</v>
      </c>
      <c r="D61"/>
    </row>
    <row r="62" spans="1:4" x14ac:dyDescent="0.25">
      <c r="A62" s="166" t="s">
        <v>303</v>
      </c>
      <c r="B62" s="32">
        <v>0</v>
      </c>
      <c r="C62" s="32">
        <v>0</v>
      </c>
      <c r="D62"/>
    </row>
    <row r="63" spans="1:4" x14ac:dyDescent="0.25">
      <c r="A63" s="14" t="s">
        <v>27</v>
      </c>
      <c r="B63" s="32">
        <v>14700000</v>
      </c>
      <c r="C63" s="32">
        <v>56529100</v>
      </c>
      <c r="D63"/>
    </row>
    <row r="64" spans="1:4" x14ac:dyDescent="0.25">
      <c r="A64" s="155" t="s">
        <v>267</v>
      </c>
      <c r="B64" s="32"/>
      <c r="C64" s="32"/>
      <c r="D64"/>
    </row>
    <row r="65" spans="1:4" x14ac:dyDescent="0.25">
      <c r="A65" s="165" t="s">
        <v>20</v>
      </c>
      <c r="B65" s="32">
        <v>0</v>
      </c>
      <c r="C65" s="32">
        <v>0</v>
      </c>
      <c r="D65"/>
    </row>
    <row r="66" spans="1:4" x14ac:dyDescent="0.25">
      <c r="A66" s="168" t="s">
        <v>13</v>
      </c>
      <c r="B66" s="32">
        <v>0</v>
      </c>
      <c r="C66" s="32">
        <v>0</v>
      </c>
      <c r="D66"/>
    </row>
    <row r="67" spans="1:4" x14ac:dyDescent="0.25">
      <c r="A67" s="166" t="s">
        <v>29</v>
      </c>
      <c r="B67" s="32">
        <v>0</v>
      </c>
      <c r="C67" s="32">
        <v>0</v>
      </c>
      <c r="D67"/>
    </row>
    <row r="68" spans="1:4" x14ac:dyDescent="0.25">
      <c r="A68" s="165" t="s">
        <v>25</v>
      </c>
      <c r="B68" s="32">
        <v>200000</v>
      </c>
      <c r="C68" s="32">
        <v>200000</v>
      </c>
      <c r="D68"/>
    </row>
    <row r="69" spans="1:4" x14ac:dyDescent="0.25">
      <c r="A69" s="168" t="s">
        <v>10</v>
      </c>
      <c r="B69" s="32">
        <v>200000</v>
      </c>
      <c r="C69" s="32">
        <v>200000</v>
      </c>
      <c r="D69"/>
    </row>
    <row r="70" spans="1:4" x14ac:dyDescent="0.25">
      <c r="A70" s="166" t="s">
        <v>28</v>
      </c>
      <c r="B70" s="32">
        <v>200000</v>
      </c>
      <c r="C70" s="32">
        <v>200000</v>
      </c>
      <c r="D70"/>
    </row>
    <row r="71" spans="1:4" x14ac:dyDescent="0.25">
      <c r="A71" s="155" t="s">
        <v>285</v>
      </c>
      <c r="B71" s="32"/>
      <c r="C71" s="32"/>
      <c r="D71"/>
    </row>
    <row r="72" spans="1:4" x14ac:dyDescent="0.25">
      <c r="A72" s="165" t="s">
        <v>20</v>
      </c>
      <c r="B72" s="32">
        <v>14500000</v>
      </c>
      <c r="C72" s="32">
        <v>14500000</v>
      </c>
      <c r="D72"/>
    </row>
    <row r="73" spans="1:4" x14ac:dyDescent="0.25">
      <c r="A73" s="168" t="s">
        <v>10</v>
      </c>
      <c r="B73" s="32">
        <v>14500000</v>
      </c>
      <c r="C73" s="32">
        <v>14500000</v>
      </c>
      <c r="D73"/>
    </row>
    <row r="74" spans="1:4" x14ac:dyDescent="0.25">
      <c r="A74" s="166" t="s">
        <v>26</v>
      </c>
      <c r="B74" s="32">
        <v>14500000</v>
      </c>
      <c r="C74" s="32">
        <v>14500000</v>
      </c>
      <c r="D74"/>
    </row>
    <row r="75" spans="1:4" x14ac:dyDescent="0.25">
      <c r="A75" s="155" t="s">
        <v>309</v>
      </c>
      <c r="B75" s="32"/>
      <c r="C75" s="32"/>
      <c r="D75"/>
    </row>
    <row r="76" spans="1:4" x14ac:dyDescent="0.25">
      <c r="A76" s="165" t="s">
        <v>20</v>
      </c>
      <c r="B76" s="32">
        <v>0</v>
      </c>
      <c r="C76" s="32">
        <v>39500000</v>
      </c>
      <c r="D76"/>
    </row>
    <row r="77" spans="1:4" x14ac:dyDescent="0.25">
      <c r="A77" s="168" t="s">
        <v>13</v>
      </c>
      <c r="B77" s="32">
        <v>0</v>
      </c>
      <c r="C77" s="32">
        <v>39500000</v>
      </c>
      <c r="D77"/>
    </row>
    <row r="78" spans="1:4" x14ac:dyDescent="0.25">
      <c r="A78" s="166" t="s">
        <v>30</v>
      </c>
      <c r="B78" s="32">
        <v>0</v>
      </c>
      <c r="C78" s="32">
        <v>39500000</v>
      </c>
      <c r="D78"/>
    </row>
    <row r="79" spans="1:4" x14ac:dyDescent="0.25">
      <c r="A79" s="155" t="s">
        <v>359</v>
      </c>
      <c r="B79" s="32"/>
      <c r="C79" s="32"/>
      <c r="D79"/>
    </row>
    <row r="80" spans="1:4" x14ac:dyDescent="0.25">
      <c r="A80" s="165" t="s">
        <v>20</v>
      </c>
      <c r="B80" s="32">
        <v>0</v>
      </c>
      <c r="C80" s="32">
        <v>2329100</v>
      </c>
      <c r="D80"/>
    </row>
    <row r="81" spans="1:4" x14ac:dyDescent="0.25">
      <c r="A81" s="168" t="s">
        <v>10</v>
      </c>
      <c r="B81" s="32">
        <v>0</v>
      </c>
      <c r="C81" s="32">
        <v>2329100</v>
      </c>
      <c r="D81"/>
    </row>
    <row r="82" spans="1:4" x14ac:dyDescent="0.25">
      <c r="A82" s="166" t="s">
        <v>301</v>
      </c>
      <c r="B82" s="32">
        <v>0</v>
      </c>
      <c r="C82" s="32">
        <v>0</v>
      </c>
      <c r="D82"/>
    </row>
    <row r="83" spans="1:4" x14ac:dyDescent="0.25">
      <c r="A83" s="166" t="s">
        <v>300</v>
      </c>
      <c r="B83" s="32">
        <v>0</v>
      </c>
      <c r="C83" s="32">
        <v>0</v>
      </c>
      <c r="D83"/>
    </row>
    <row r="84" spans="1:4" x14ac:dyDescent="0.25">
      <c r="A84" s="166" t="s">
        <v>426</v>
      </c>
      <c r="B84" s="32">
        <v>0</v>
      </c>
      <c r="C84" s="32">
        <v>91900</v>
      </c>
      <c r="D84"/>
    </row>
    <row r="85" spans="1:4" x14ac:dyDescent="0.25">
      <c r="A85" s="166" t="s">
        <v>427</v>
      </c>
      <c r="B85" s="32">
        <v>0</v>
      </c>
      <c r="C85" s="32">
        <v>2237200</v>
      </c>
      <c r="D85"/>
    </row>
    <row r="86" spans="1:4" x14ac:dyDescent="0.25">
      <c r="A86" s="14" t="s">
        <v>32</v>
      </c>
      <c r="B86" s="32">
        <v>12080000</v>
      </c>
      <c r="C86" s="32">
        <v>12103600</v>
      </c>
      <c r="D86"/>
    </row>
    <row r="87" spans="1:4" x14ac:dyDescent="0.25">
      <c r="A87" s="155" t="s">
        <v>269</v>
      </c>
      <c r="B87" s="32"/>
      <c r="C87" s="32"/>
      <c r="D87"/>
    </row>
    <row r="88" spans="1:4" x14ac:dyDescent="0.25">
      <c r="A88" s="165" t="s">
        <v>20</v>
      </c>
      <c r="B88" s="32">
        <v>12000000</v>
      </c>
      <c r="C88" s="32">
        <v>12000000</v>
      </c>
      <c r="D88"/>
    </row>
    <row r="89" spans="1:4" x14ac:dyDescent="0.25">
      <c r="A89" s="168" t="s">
        <v>13</v>
      </c>
      <c r="B89" s="32">
        <v>12000000</v>
      </c>
      <c r="C89" s="32">
        <v>12000000</v>
      </c>
      <c r="D89"/>
    </row>
    <row r="90" spans="1:4" x14ac:dyDescent="0.25">
      <c r="A90" s="166" t="s">
        <v>35</v>
      </c>
      <c r="B90" s="32">
        <v>12000000</v>
      </c>
      <c r="C90" s="32">
        <v>12000000</v>
      </c>
      <c r="D90"/>
    </row>
    <row r="91" spans="1:4" x14ac:dyDescent="0.25">
      <c r="A91" s="155" t="s">
        <v>267</v>
      </c>
      <c r="B91" s="32"/>
      <c r="C91" s="32"/>
      <c r="D91"/>
    </row>
    <row r="92" spans="1:4" x14ac:dyDescent="0.25">
      <c r="A92" s="165" t="s">
        <v>20</v>
      </c>
      <c r="B92" s="32">
        <v>0</v>
      </c>
      <c r="C92" s="32">
        <v>0</v>
      </c>
      <c r="D92"/>
    </row>
    <row r="93" spans="1:4" x14ac:dyDescent="0.25">
      <c r="A93" s="168" t="s">
        <v>10</v>
      </c>
      <c r="B93" s="32">
        <v>0</v>
      </c>
      <c r="C93" s="32">
        <v>0</v>
      </c>
      <c r="D93"/>
    </row>
    <row r="94" spans="1:4" x14ac:dyDescent="0.25">
      <c r="A94" s="166" t="s">
        <v>33</v>
      </c>
      <c r="B94" s="32">
        <v>0</v>
      </c>
      <c r="C94" s="32">
        <v>0</v>
      </c>
      <c r="D94"/>
    </row>
    <row r="95" spans="1:4" x14ac:dyDescent="0.25">
      <c r="A95" s="165" t="s">
        <v>328</v>
      </c>
      <c r="B95" s="32">
        <v>80000</v>
      </c>
      <c r="C95" s="32">
        <v>80000</v>
      </c>
      <c r="D95"/>
    </row>
    <row r="96" spans="1:4" x14ac:dyDescent="0.25">
      <c r="A96" s="168" t="s">
        <v>10</v>
      </c>
      <c r="B96" s="32">
        <v>80000</v>
      </c>
      <c r="C96" s="32">
        <v>80000</v>
      </c>
      <c r="D96"/>
    </row>
    <row r="97" spans="1:4" x14ac:dyDescent="0.25">
      <c r="A97" s="166" t="s">
        <v>34</v>
      </c>
      <c r="B97" s="32">
        <v>10000</v>
      </c>
      <c r="C97" s="32">
        <v>10000</v>
      </c>
      <c r="D97"/>
    </row>
    <row r="98" spans="1:4" x14ac:dyDescent="0.25">
      <c r="A98" s="166" t="s">
        <v>31</v>
      </c>
      <c r="B98" s="32">
        <v>60000</v>
      </c>
      <c r="C98" s="32">
        <v>60000</v>
      </c>
      <c r="D98"/>
    </row>
    <row r="99" spans="1:4" x14ac:dyDescent="0.25">
      <c r="A99" s="166" t="s">
        <v>33</v>
      </c>
      <c r="B99" s="32">
        <v>10000</v>
      </c>
      <c r="C99" s="32">
        <v>10000</v>
      </c>
      <c r="D99"/>
    </row>
    <row r="100" spans="1:4" x14ac:dyDescent="0.25">
      <c r="A100" s="155" t="s">
        <v>359</v>
      </c>
      <c r="B100" s="32"/>
      <c r="C100" s="32"/>
      <c r="D100"/>
    </row>
    <row r="101" spans="1:4" x14ac:dyDescent="0.25">
      <c r="A101" s="165" t="s">
        <v>328</v>
      </c>
      <c r="B101" s="32">
        <v>0</v>
      </c>
      <c r="C101" s="32">
        <v>23600</v>
      </c>
      <c r="D101"/>
    </row>
    <row r="102" spans="1:4" x14ac:dyDescent="0.25">
      <c r="A102" s="168" t="s">
        <v>10</v>
      </c>
      <c r="B102" s="32">
        <v>0</v>
      </c>
      <c r="C102" s="32">
        <v>23600</v>
      </c>
      <c r="D102"/>
    </row>
    <row r="103" spans="1:4" x14ac:dyDescent="0.25">
      <c r="A103" s="166" t="s">
        <v>31</v>
      </c>
      <c r="B103" s="32">
        <v>0</v>
      </c>
      <c r="C103" s="32">
        <v>23600</v>
      </c>
      <c r="D103"/>
    </row>
    <row r="104" spans="1:4" x14ac:dyDescent="0.25">
      <c r="A104" s="14" t="s">
        <v>37</v>
      </c>
      <c r="B104" s="32">
        <v>1255000</v>
      </c>
      <c r="C104" s="32">
        <v>1255000</v>
      </c>
      <c r="D104"/>
    </row>
    <row r="105" spans="1:4" x14ac:dyDescent="0.25">
      <c r="A105" s="155" t="s">
        <v>267</v>
      </c>
      <c r="B105" s="32"/>
      <c r="C105" s="32"/>
      <c r="D105"/>
    </row>
    <row r="106" spans="1:4" x14ac:dyDescent="0.25">
      <c r="A106" s="165" t="s">
        <v>20</v>
      </c>
      <c r="B106" s="32">
        <v>1255000</v>
      </c>
      <c r="C106" s="32">
        <v>1255000</v>
      </c>
      <c r="D106"/>
    </row>
    <row r="107" spans="1:4" x14ac:dyDescent="0.25">
      <c r="A107" s="168" t="s">
        <v>10</v>
      </c>
      <c r="B107" s="32">
        <v>1255000</v>
      </c>
      <c r="C107" s="32">
        <v>1255000</v>
      </c>
      <c r="D107"/>
    </row>
    <row r="108" spans="1:4" x14ac:dyDescent="0.25">
      <c r="A108" s="166" t="s">
        <v>36</v>
      </c>
      <c r="B108" s="32">
        <v>1000000</v>
      </c>
      <c r="C108" s="32">
        <v>1000000</v>
      </c>
      <c r="D108"/>
    </row>
    <row r="109" spans="1:4" x14ac:dyDescent="0.25">
      <c r="A109" s="166" t="s">
        <v>40</v>
      </c>
      <c r="B109" s="32">
        <v>55000</v>
      </c>
      <c r="C109" s="32">
        <v>55000</v>
      </c>
      <c r="D109"/>
    </row>
    <row r="110" spans="1:4" x14ac:dyDescent="0.25">
      <c r="A110" s="166" t="s">
        <v>38</v>
      </c>
      <c r="B110" s="32">
        <v>100000</v>
      </c>
      <c r="C110" s="32">
        <v>100000</v>
      </c>
      <c r="D110"/>
    </row>
    <row r="111" spans="1:4" x14ac:dyDescent="0.25">
      <c r="A111" s="166" t="s">
        <v>39</v>
      </c>
      <c r="B111" s="32">
        <v>100000</v>
      </c>
      <c r="C111" s="32">
        <v>100000</v>
      </c>
      <c r="D111"/>
    </row>
    <row r="112" spans="1:4" x14ac:dyDescent="0.25">
      <c r="A112" s="155" t="s">
        <v>359</v>
      </c>
      <c r="B112" s="32"/>
      <c r="C112" s="32"/>
      <c r="D112"/>
    </row>
    <row r="113" spans="1:4" x14ac:dyDescent="0.25">
      <c r="A113" s="165" t="s">
        <v>20</v>
      </c>
      <c r="B113" s="32">
        <v>0</v>
      </c>
      <c r="C113" s="32">
        <v>0</v>
      </c>
      <c r="D113"/>
    </row>
    <row r="114" spans="1:4" x14ac:dyDescent="0.25">
      <c r="A114" s="168" t="s">
        <v>10</v>
      </c>
      <c r="B114" s="32">
        <v>0</v>
      </c>
      <c r="C114" s="32">
        <v>0</v>
      </c>
      <c r="D114"/>
    </row>
    <row r="115" spans="1:4" x14ac:dyDescent="0.25">
      <c r="A115" s="166" t="s">
        <v>46</v>
      </c>
      <c r="B115" s="32">
        <v>0</v>
      </c>
      <c r="C115" s="32">
        <v>0</v>
      </c>
      <c r="D115"/>
    </row>
    <row r="116" spans="1:4" x14ac:dyDescent="0.25">
      <c r="A116" s="14" t="s">
        <v>45</v>
      </c>
      <c r="B116" s="32">
        <v>900000</v>
      </c>
      <c r="C116" s="32">
        <v>900000</v>
      </c>
      <c r="D116"/>
    </row>
    <row r="117" spans="1:4" x14ac:dyDescent="0.25">
      <c r="A117" s="155" t="s">
        <v>267</v>
      </c>
      <c r="B117" s="32"/>
      <c r="C117" s="32"/>
      <c r="D117"/>
    </row>
    <row r="118" spans="1:4" x14ac:dyDescent="0.25">
      <c r="A118" s="165" t="s">
        <v>328</v>
      </c>
      <c r="B118" s="32">
        <v>900000</v>
      </c>
      <c r="C118" s="32">
        <v>900000</v>
      </c>
      <c r="D118"/>
    </row>
    <row r="119" spans="1:4" x14ac:dyDescent="0.25">
      <c r="A119" s="168" t="s">
        <v>10</v>
      </c>
      <c r="B119" s="32">
        <v>900000</v>
      </c>
      <c r="C119" s="32">
        <v>900000</v>
      </c>
      <c r="D119"/>
    </row>
    <row r="120" spans="1:4" x14ac:dyDescent="0.25">
      <c r="A120" s="166" t="s">
        <v>44</v>
      </c>
      <c r="B120" s="32">
        <v>900000</v>
      </c>
      <c r="C120" s="32">
        <v>900000</v>
      </c>
      <c r="D120"/>
    </row>
    <row r="121" spans="1:4" x14ac:dyDescent="0.25">
      <c r="A121" s="155" t="s">
        <v>359</v>
      </c>
      <c r="B121" s="32"/>
      <c r="C121" s="32"/>
      <c r="D121"/>
    </row>
    <row r="122" spans="1:4" x14ac:dyDescent="0.25">
      <c r="A122" s="165" t="s">
        <v>20</v>
      </c>
      <c r="B122" s="32">
        <v>0</v>
      </c>
      <c r="C122" s="32">
        <v>0</v>
      </c>
      <c r="D122"/>
    </row>
    <row r="123" spans="1:4" x14ac:dyDescent="0.25">
      <c r="A123" s="168" t="s">
        <v>10</v>
      </c>
      <c r="B123" s="32">
        <v>0</v>
      </c>
      <c r="C123" s="32">
        <v>0</v>
      </c>
      <c r="D123"/>
    </row>
    <row r="124" spans="1:4" x14ac:dyDescent="0.25">
      <c r="A124" s="166" t="s">
        <v>46</v>
      </c>
      <c r="B124" s="32">
        <v>0</v>
      </c>
      <c r="C124" s="32">
        <v>0</v>
      </c>
      <c r="D124"/>
    </row>
    <row r="125" spans="1:4" x14ac:dyDescent="0.25">
      <c r="A125" s="14" t="s">
        <v>42</v>
      </c>
      <c r="B125" s="32">
        <v>120000</v>
      </c>
      <c r="C125" s="32">
        <v>120000</v>
      </c>
      <c r="D125"/>
    </row>
    <row r="126" spans="1:4" x14ac:dyDescent="0.25">
      <c r="A126" s="155" t="s">
        <v>267</v>
      </c>
      <c r="B126" s="32"/>
      <c r="C126" s="32"/>
      <c r="D126"/>
    </row>
    <row r="127" spans="1:4" x14ac:dyDescent="0.25">
      <c r="A127" s="165" t="s">
        <v>356</v>
      </c>
      <c r="B127" s="32">
        <v>120000</v>
      </c>
      <c r="C127" s="32">
        <v>120000</v>
      </c>
      <c r="D127"/>
    </row>
    <row r="128" spans="1:4" x14ac:dyDescent="0.25">
      <c r="A128" s="168" t="s">
        <v>10</v>
      </c>
      <c r="B128" s="32">
        <v>120000</v>
      </c>
      <c r="C128" s="32">
        <v>120000</v>
      </c>
      <c r="D128"/>
    </row>
    <row r="129" spans="1:4" x14ac:dyDescent="0.25">
      <c r="A129" s="166" t="s">
        <v>43</v>
      </c>
      <c r="B129" s="32">
        <v>110000</v>
      </c>
      <c r="C129" s="32">
        <v>110000</v>
      </c>
      <c r="D129"/>
    </row>
    <row r="130" spans="1:4" x14ac:dyDescent="0.25">
      <c r="A130" s="166" t="s">
        <v>41</v>
      </c>
      <c r="B130" s="32">
        <v>10000</v>
      </c>
      <c r="C130" s="32">
        <v>10000</v>
      </c>
      <c r="D130"/>
    </row>
    <row r="131" spans="1:4" x14ac:dyDescent="0.25">
      <c r="A131" s="14" t="s">
        <v>48</v>
      </c>
      <c r="B131" s="32">
        <v>4105000</v>
      </c>
      <c r="C131" s="32">
        <v>4348000</v>
      </c>
      <c r="D131"/>
    </row>
    <row r="132" spans="1:4" x14ac:dyDescent="0.25">
      <c r="A132" s="155" t="s">
        <v>267</v>
      </c>
      <c r="B132" s="32"/>
      <c r="C132" s="32"/>
      <c r="D132"/>
    </row>
    <row r="133" spans="1:4" x14ac:dyDescent="0.25">
      <c r="A133" s="165" t="s">
        <v>20</v>
      </c>
      <c r="B133" s="32">
        <v>1105000</v>
      </c>
      <c r="C133" s="32">
        <v>1105000</v>
      </c>
      <c r="D133"/>
    </row>
    <row r="134" spans="1:4" x14ac:dyDescent="0.25">
      <c r="A134" s="168" t="s">
        <v>10</v>
      </c>
      <c r="B134" s="32">
        <v>1105000</v>
      </c>
      <c r="C134" s="32">
        <v>1105000</v>
      </c>
      <c r="D134"/>
    </row>
    <row r="135" spans="1:4" x14ac:dyDescent="0.25">
      <c r="A135" s="166" t="s">
        <v>49</v>
      </c>
      <c r="B135" s="32">
        <v>1005000</v>
      </c>
      <c r="C135" s="32">
        <v>1005000</v>
      </c>
      <c r="D135"/>
    </row>
    <row r="136" spans="1:4" x14ac:dyDescent="0.25">
      <c r="A136" s="166" t="s">
        <v>47</v>
      </c>
      <c r="B136" s="32">
        <v>100000</v>
      </c>
      <c r="C136" s="32">
        <v>100000</v>
      </c>
      <c r="D136"/>
    </row>
    <row r="137" spans="1:4" x14ac:dyDescent="0.25">
      <c r="A137" s="155" t="s">
        <v>286</v>
      </c>
      <c r="B137" s="32">
        <v>3000000</v>
      </c>
      <c r="C137" s="32">
        <v>3000000</v>
      </c>
      <c r="D137"/>
    </row>
    <row r="138" spans="1:4" x14ac:dyDescent="0.25">
      <c r="A138" s="155" t="s">
        <v>359</v>
      </c>
      <c r="B138" s="32"/>
      <c r="C138" s="32"/>
      <c r="D138"/>
    </row>
    <row r="139" spans="1:4" x14ac:dyDescent="0.25">
      <c r="A139" s="165" t="s">
        <v>20</v>
      </c>
      <c r="B139" s="32">
        <v>0</v>
      </c>
      <c r="C139" s="32">
        <v>243000</v>
      </c>
      <c r="D139"/>
    </row>
    <row r="140" spans="1:4" x14ac:dyDescent="0.25">
      <c r="A140" s="168" t="s">
        <v>10</v>
      </c>
      <c r="B140" s="32">
        <v>0</v>
      </c>
      <c r="C140" s="32">
        <v>243000</v>
      </c>
      <c r="D140"/>
    </row>
    <row r="141" spans="1:4" x14ac:dyDescent="0.25">
      <c r="A141" s="166" t="s">
        <v>49</v>
      </c>
      <c r="B141" s="32">
        <v>0</v>
      </c>
      <c r="C141" s="32">
        <v>243000</v>
      </c>
      <c r="D141"/>
    </row>
    <row r="142" spans="1:4" x14ac:dyDescent="0.25">
      <c r="A142" s="14" t="s">
        <v>52</v>
      </c>
      <c r="B142" s="32">
        <v>500000</v>
      </c>
      <c r="C142" s="32">
        <v>743000</v>
      </c>
      <c r="D142"/>
    </row>
    <row r="143" spans="1:4" x14ac:dyDescent="0.25">
      <c r="A143" s="155" t="s">
        <v>267</v>
      </c>
      <c r="B143" s="32"/>
      <c r="C143" s="32"/>
      <c r="D143"/>
    </row>
    <row r="144" spans="1:4" x14ac:dyDescent="0.25">
      <c r="A144" s="165" t="s">
        <v>20</v>
      </c>
      <c r="B144" s="32">
        <v>500000</v>
      </c>
      <c r="C144" s="32">
        <v>500000</v>
      </c>
      <c r="D144"/>
    </row>
    <row r="145" spans="1:4" x14ac:dyDescent="0.25">
      <c r="A145" s="168" t="s">
        <v>10</v>
      </c>
      <c r="B145" s="32">
        <v>500000</v>
      </c>
      <c r="C145" s="32">
        <v>500000</v>
      </c>
      <c r="D145"/>
    </row>
    <row r="146" spans="1:4" x14ac:dyDescent="0.25">
      <c r="A146" s="166" t="s">
        <v>51</v>
      </c>
      <c r="B146" s="32">
        <v>500000</v>
      </c>
      <c r="C146" s="32">
        <v>500000</v>
      </c>
      <c r="D146"/>
    </row>
    <row r="147" spans="1:4" x14ac:dyDescent="0.25">
      <c r="A147" s="155" t="s">
        <v>359</v>
      </c>
      <c r="B147" s="32"/>
      <c r="C147" s="32"/>
      <c r="D147"/>
    </row>
    <row r="148" spans="1:4" x14ac:dyDescent="0.25">
      <c r="A148" s="165" t="s">
        <v>20</v>
      </c>
      <c r="B148" s="32">
        <v>0</v>
      </c>
      <c r="C148" s="32">
        <v>243000</v>
      </c>
      <c r="D148"/>
    </row>
    <row r="149" spans="1:4" x14ac:dyDescent="0.25">
      <c r="A149" s="168" t="s">
        <v>10</v>
      </c>
      <c r="B149" s="32">
        <v>0</v>
      </c>
      <c r="C149" s="32">
        <v>243000</v>
      </c>
      <c r="D149"/>
    </row>
    <row r="150" spans="1:4" x14ac:dyDescent="0.25">
      <c r="A150" s="166" t="s">
        <v>312</v>
      </c>
      <c r="B150" s="32">
        <v>0</v>
      </c>
      <c r="C150" s="32">
        <v>243000</v>
      </c>
      <c r="D150"/>
    </row>
    <row r="151" spans="1:4" x14ac:dyDescent="0.25">
      <c r="A151" s="14" t="s">
        <v>54</v>
      </c>
      <c r="B151" s="32">
        <v>617000</v>
      </c>
      <c r="C151" s="32">
        <v>617000</v>
      </c>
      <c r="D151"/>
    </row>
    <row r="152" spans="1:4" x14ac:dyDescent="0.25">
      <c r="A152" s="155" t="s">
        <v>267</v>
      </c>
      <c r="B152" s="32"/>
      <c r="C152" s="32"/>
      <c r="D152"/>
    </row>
    <row r="153" spans="1:4" x14ac:dyDescent="0.25">
      <c r="A153" s="165" t="s">
        <v>55</v>
      </c>
      <c r="B153" s="32">
        <v>617000</v>
      </c>
      <c r="C153" s="32">
        <v>617000</v>
      </c>
      <c r="D153"/>
    </row>
    <row r="154" spans="1:4" x14ac:dyDescent="0.25">
      <c r="A154" s="168" t="s">
        <v>10</v>
      </c>
      <c r="B154" s="32">
        <v>617000</v>
      </c>
      <c r="C154" s="32">
        <v>617000</v>
      </c>
      <c r="D154"/>
    </row>
    <row r="155" spans="1:4" x14ac:dyDescent="0.25">
      <c r="A155" s="166" t="s">
        <v>53</v>
      </c>
      <c r="B155" s="32">
        <v>185000</v>
      </c>
      <c r="C155" s="32">
        <v>185000</v>
      </c>
      <c r="D155"/>
    </row>
    <row r="156" spans="1:4" x14ac:dyDescent="0.25">
      <c r="A156" s="166" t="s">
        <v>332</v>
      </c>
      <c r="B156" s="32">
        <v>432000</v>
      </c>
      <c r="C156" s="32">
        <v>432000</v>
      </c>
      <c r="D156"/>
    </row>
    <row r="157" spans="1:4" x14ac:dyDescent="0.25">
      <c r="A157" s="14" t="s">
        <v>59</v>
      </c>
      <c r="B157" s="32">
        <v>1000000</v>
      </c>
      <c r="C157" s="32">
        <v>1249900</v>
      </c>
      <c r="D157"/>
    </row>
    <row r="158" spans="1:4" x14ac:dyDescent="0.25">
      <c r="A158" s="155" t="s">
        <v>266</v>
      </c>
      <c r="B158" s="32"/>
      <c r="C158" s="32"/>
      <c r="D158"/>
    </row>
    <row r="159" spans="1:4" x14ac:dyDescent="0.25">
      <c r="A159" s="165" t="s">
        <v>25</v>
      </c>
      <c r="B159" s="32">
        <v>1000000</v>
      </c>
      <c r="C159" s="32">
        <v>1000000</v>
      </c>
      <c r="D159"/>
    </row>
    <row r="160" spans="1:4" x14ac:dyDescent="0.25">
      <c r="A160" s="168" t="s">
        <v>13</v>
      </c>
      <c r="B160" s="32">
        <v>1000000</v>
      </c>
      <c r="C160" s="32">
        <v>1000000</v>
      </c>
      <c r="D160"/>
    </row>
    <row r="161" spans="1:4" x14ac:dyDescent="0.25">
      <c r="A161" s="166" t="s">
        <v>270</v>
      </c>
      <c r="B161" s="32">
        <v>1000000</v>
      </c>
      <c r="C161" s="32">
        <v>1000000</v>
      </c>
      <c r="D161"/>
    </row>
    <row r="162" spans="1:4" x14ac:dyDescent="0.25">
      <c r="A162" s="155" t="s">
        <v>267</v>
      </c>
      <c r="B162" s="32"/>
      <c r="C162" s="32"/>
      <c r="D162"/>
    </row>
    <row r="163" spans="1:4" x14ac:dyDescent="0.25">
      <c r="A163" s="165" t="s">
        <v>25</v>
      </c>
      <c r="B163" s="32">
        <v>0</v>
      </c>
      <c r="C163" s="32">
        <v>0</v>
      </c>
      <c r="D163"/>
    </row>
    <row r="164" spans="1:4" x14ac:dyDescent="0.25">
      <c r="A164" s="168" t="s">
        <v>13</v>
      </c>
      <c r="B164" s="32">
        <v>0</v>
      </c>
      <c r="C164" s="32">
        <v>0</v>
      </c>
      <c r="D164"/>
    </row>
    <row r="165" spans="1:4" x14ac:dyDescent="0.25">
      <c r="A165" s="166" t="s">
        <v>362</v>
      </c>
      <c r="B165" s="32">
        <v>0</v>
      </c>
      <c r="C165" s="32">
        <v>0</v>
      </c>
      <c r="D165"/>
    </row>
    <row r="166" spans="1:4" x14ac:dyDescent="0.25">
      <c r="A166" s="155" t="s">
        <v>308</v>
      </c>
      <c r="B166" s="32"/>
      <c r="C166" s="32"/>
      <c r="D166"/>
    </row>
    <row r="167" spans="1:4" x14ac:dyDescent="0.25">
      <c r="A167" s="165" t="s">
        <v>25</v>
      </c>
      <c r="B167" s="32">
        <v>0</v>
      </c>
      <c r="C167" s="32">
        <v>0</v>
      </c>
      <c r="D167"/>
    </row>
    <row r="168" spans="1:4" x14ac:dyDescent="0.25">
      <c r="A168" s="168" t="s">
        <v>13</v>
      </c>
      <c r="B168" s="32">
        <v>0</v>
      </c>
      <c r="C168" s="32">
        <v>0</v>
      </c>
      <c r="D168"/>
    </row>
    <row r="169" spans="1:4" x14ac:dyDescent="0.25">
      <c r="A169" s="166" t="s">
        <v>270</v>
      </c>
      <c r="B169" s="32">
        <v>0</v>
      </c>
      <c r="C169" s="32">
        <v>0</v>
      </c>
      <c r="D169"/>
    </row>
    <row r="170" spans="1:4" x14ac:dyDescent="0.25">
      <c r="A170" s="155" t="s">
        <v>310</v>
      </c>
      <c r="B170" s="32"/>
      <c r="C170" s="32"/>
      <c r="D170"/>
    </row>
    <row r="171" spans="1:4" x14ac:dyDescent="0.25">
      <c r="A171" s="165" t="s">
        <v>25</v>
      </c>
      <c r="B171" s="32">
        <v>0</v>
      </c>
      <c r="C171" s="32">
        <v>249900</v>
      </c>
      <c r="D171"/>
    </row>
    <row r="172" spans="1:4" x14ac:dyDescent="0.25">
      <c r="A172" s="168" t="s">
        <v>13</v>
      </c>
      <c r="B172" s="32">
        <v>0</v>
      </c>
      <c r="C172" s="32">
        <v>249900</v>
      </c>
      <c r="D172"/>
    </row>
    <row r="173" spans="1:4" x14ac:dyDescent="0.25">
      <c r="A173" s="166" t="s">
        <v>60</v>
      </c>
      <c r="B173" s="32">
        <v>0</v>
      </c>
      <c r="C173" s="32">
        <v>249900</v>
      </c>
      <c r="D173"/>
    </row>
    <row r="174" spans="1:4" x14ac:dyDescent="0.25">
      <c r="A174" s="14" t="s">
        <v>56</v>
      </c>
      <c r="B174" s="32">
        <v>360000</v>
      </c>
      <c r="C174" s="32">
        <v>13947600</v>
      </c>
      <c r="D174"/>
    </row>
    <row r="175" spans="1:4" x14ac:dyDescent="0.25">
      <c r="A175" s="155" t="s">
        <v>265</v>
      </c>
      <c r="B175" s="32"/>
      <c r="C175" s="32"/>
      <c r="D175"/>
    </row>
    <row r="176" spans="1:4" x14ac:dyDescent="0.25">
      <c r="A176" s="165" t="s">
        <v>9</v>
      </c>
      <c r="B176" s="32">
        <v>0</v>
      </c>
      <c r="C176" s="32">
        <v>13587600</v>
      </c>
      <c r="D176"/>
    </row>
    <row r="177" spans="1:4" x14ac:dyDescent="0.25">
      <c r="A177" s="168" t="s">
        <v>13</v>
      </c>
      <c r="B177" s="32">
        <v>0</v>
      </c>
      <c r="C177" s="32">
        <v>13587600</v>
      </c>
      <c r="D177"/>
    </row>
    <row r="178" spans="1:4" x14ac:dyDescent="0.25">
      <c r="A178" s="166" t="s">
        <v>133</v>
      </c>
      <c r="B178" s="32">
        <v>0</v>
      </c>
      <c r="C178" s="32">
        <v>13587600</v>
      </c>
      <c r="D178"/>
    </row>
    <row r="179" spans="1:4" x14ac:dyDescent="0.25">
      <c r="A179" s="155" t="s">
        <v>267</v>
      </c>
      <c r="B179" s="32"/>
      <c r="C179" s="32"/>
      <c r="D179"/>
    </row>
    <row r="180" spans="1:4" x14ac:dyDescent="0.25">
      <c r="A180" s="165" t="s">
        <v>9</v>
      </c>
      <c r="B180" s="32">
        <v>360000</v>
      </c>
      <c r="C180" s="32">
        <v>360000</v>
      </c>
      <c r="D180"/>
    </row>
    <row r="181" spans="1:4" x14ac:dyDescent="0.25">
      <c r="A181" s="168" t="s">
        <v>10</v>
      </c>
      <c r="B181" s="32">
        <v>360000</v>
      </c>
      <c r="C181" s="32">
        <v>360000</v>
      </c>
      <c r="D181"/>
    </row>
    <row r="182" spans="1:4" x14ac:dyDescent="0.25">
      <c r="A182" s="166" t="s">
        <v>57</v>
      </c>
      <c r="B182" s="32">
        <v>50000</v>
      </c>
      <c r="C182" s="32">
        <v>50000</v>
      </c>
      <c r="D182"/>
    </row>
    <row r="183" spans="1:4" x14ac:dyDescent="0.25">
      <c r="A183" s="166" t="s">
        <v>34</v>
      </c>
      <c r="B183" s="32">
        <v>60000</v>
      </c>
      <c r="C183" s="32">
        <v>60000</v>
      </c>
      <c r="D183"/>
    </row>
    <row r="184" spans="1:4" x14ac:dyDescent="0.25">
      <c r="A184" s="166" t="s">
        <v>58</v>
      </c>
      <c r="B184" s="32">
        <v>250000</v>
      </c>
      <c r="C184" s="32">
        <v>250000</v>
      </c>
      <c r="D184"/>
    </row>
    <row r="185" spans="1:4" x14ac:dyDescent="0.25">
      <c r="A185" s="14" t="s">
        <v>61</v>
      </c>
      <c r="B185" s="32">
        <v>180000</v>
      </c>
      <c r="C185" s="32">
        <v>180000</v>
      </c>
      <c r="D185"/>
    </row>
    <row r="186" spans="1:4" x14ac:dyDescent="0.25">
      <c r="A186" s="155" t="s">
        <v>267</v>
      </c>
      <c r="B186" s="32"/>
      <c r="C186" s="32"/>
      <c r="D186"/>
    </row>
    <row r="187" spans="1:4" x14ac:dyDescent="0.25">
      <c r="A187" s="165" t="s">
        <v>9</v>
      </c>
      <c r="B187" s="32">
        <v>180000</v>
      </c>
      <c r="C187" s="32">
        <v>180000</v>
      </c>
      <c r="D187"/>
    </row>
    <row r="188" spans="1:4" x14ac:dyDescent="0.25">
      <c r="A188" s="168" t="s">
        <v>10</v>
      </c>
      <c r="B188" s="32">
        <v>180000</v>
      </c>
      <c r="C188" s="32">
        <v>180000</v>
      </c>
      <c r="D188"/>
    </row>
    <row r="189" spans="1:4" x14ac:dyDescent="0.25">
      <c r="A189" s="166" t="s">
        <v>330</v>
      </c>
      <c r="B189" s="32">
        <v>180000</v>
      </c>
      <c r="C189" s="32">
        <v>180000</v>
      </c>
      <c r="D189"/>
    </row>
    <row r="190" spans="1:4" x14ac:dyDescent="0.25">
      <c r="A190" s="14" t="s">
        <v>63</v>
      </c>
      <c r="B190" s="32">
        <v>6450000</v>
      </c>
      <c r="C190" s="32">
        <v>9393800</v>
      </c>
      <c r="D190"/>
    </row>
    <row r="191" spans="1:4" x14ac:dyDescent="0.25">
      <c r="A191" s="155" t="s">
        <v>267</v>
      </c>
      <c r="B191" s="32"/>
      <c r="C191" s="32"/>
      <c r="D191"/>
    </row>
    <row r="192" spans="1:4" x14ac:dyDescent="0.25">
      <c r="A192" s="165" t="s">
        <v>9</v>
      </c>
      <c r="B192" s="32">
        <v>6450000</v>
      </c>
      <c r="C192" s="32">
        <v>6450000</v>
      </c>
      <c r="D192"/>
    </row>
    <row r="193" spans="1:4" x14ac:dyDescent="0.25">
      <c r="A193" s="168" t="s">
        <v>10</v>
      </c>
      <c r="B193" s="32">
        <v>5950000</v>
      </c>
      <c r="C193" s="32">
        <v>5950000</v>
      </c>
      <c r="D193"/>
    </row>
    <row r="194" spans="1:4" x14ac:dyDescent="0.25">
      <c r="A194" s="166" t="s">
        <v>62</v>
      </c>
      <c r="B194" s="32">
        <v>800000</v>
      </c>
      <c r="C194" s="32">
        <v>800000</v>
      </c>
      <c r="D194"/>
    </row>
    <row r="195" spans="1:4" x14ac:dyDescent="0.25">
      <c r="A195" s="166" t="s">
        <v>65</v>
      </c>
      <c r="B195" s="32">
        <v>100000</v>
      </c>
      <c r="C195" s="32">
        <v>100000</v>
      </c>
      <c r="D195"/>
    </row>
    <row r="196" spans="1:4" x14ac:dyDescent="0.25">
      <c r="A196" s="166" t="s">
        <v>68</v>
      </c>
      <c r="B196" s="32">
        <v>350000</v>
      </c>
      <c r="C196" s="32">
        <v>350000</v>
      </c>
      <c r="D196"/>
    </row>
    <row r="197" spans="1:4" x14ac:dyDescent="0.25">
      <c r="A197" s="166" t="s">
        <v>64</v>
      </c>
      <c r="B197" s="32">
        <v>350000</v>
      </c>
      <c r="C197" s="32">
        <v>350000</v>
      </c>
      <c r="D197"/>
    </row>
    <row r="198" spans="1:4" x14ac:dyDescent="0.25">
      <c r="A198" s="166" t="s">
        <v>67</v>
      </c>
      <c r="B198" s="32">
        <v>400000</v>
      </c>
      <c r="C198" s="32">
        <v>400000</v>
      </c>
      <c r="D198"/>
    </row>
    <row r="199" spans="1:4" x14ac:dyDescent="0.25">
      <c r="A199" s="166" t="s">
        <v>66</v>
      </c>
      <c r="B199" s="32">
        <v>3950000</v>
      </c>
      <c r="C199" s="32">
        <v>3950000</v>
      </c>
      <c r="D199"/>
    </row>
    <row r="200" spans="1:4" x14ac:dyDescent="0.25">
      <c r="A200" s="168" t="s">
        <v>13</v>
      </c>
      <c r="B200" s="32">
        <v>500000</v>
      </c>
      <c r="C200" s="32">
        <v>500000</v>
      </c>
      <c r="D200"/>
    </row>
    <row r="201" spans="1:4" x14ac:dyDescent="0.25">
      <c r="A201" s="166" t="s">
        <v>331</v>
      </c>
      <c r="B201" s="32">
        <v>500000</v>
      </c>
      <c r="C201" s="32">
        <v>500000</v>
      </c>
      <c r="D201"/>
    </row>
    <row r="202" spans="1:4" x14ac:dyDescent="0.25">
      <c r="A202" s="155" t="s">
        <v>357</v>
      </c>
      <c r="B202" s="32"/>
      <c r="C202" s="32"/>
      <c r="D202"/>
    </row>
    <row r="203" spans="1:4" x14ac:dyDescent="0.25">
      <c r="A203" s="165" t="s">
        <v>9</v>
      </c>
      <c r="B203" s="32">
        <v>0</v>
      </c>
      <c r="C203" s="32">
        <v>2000000</v>
      </c>
      <c r="D203"/>
    </row>
    <row r="204" spans="1:4" x14ac:dyDescent="0.25">
      <c r="A204" s="168" t="s">
        <v>10</v>
      </c>
      <c r="B204" s="32">
        <v>0</v>
      </c>
      <c r="C204" s="32">
        <v>2000000</v>
      </c>
      <c r="D204"/>
    </row>
    <row r="205" spans="1:4" x14ac:dyDescent="0.25">
      <c r="A205" s="166" t="s">
        <v>272</v>
      </c>
      <c r="B205" s="32">
        <v>0</v>
      </c>
      <c r="C205" s="32">
        <v>2000000</v>
      </c>
      <c r="D205"/>
    </row>
    <row r="206" spans="1:4" x14ac:dyDescent="0.25">
      <c r="A206" s="155" t="s">
        <v>358</v>
      </c>
      <c r="B206" s="32"/>
      <c r="C206" s="32"/>
      <c r="D206"/>
    </row>
    <row r="207" spans="1:4" x14ac:dyDescent="0.25">
      <c r="A207" s="165" t="s">
        <v>9</v>
      </c>
      <c r="B207" s="32">
        <v>0</v>
      </c>
      <c r="C207" s="32">
        <v>943800</v>
      </c>
      <c r="D207"/>
    </row>
    <row r="208" spans="1:4" x14ac:dyDescent="0.25">
      <c r="A208" s="168" t="s">
        <v>13</v>
      </c>
      <c r="B208" s="32">
        <v>0</v>
      </c>
      <c r="C208" s="32">
        <v>943800</v>
      </c>
      <c r="D208"/>
    </row>
    <row r="209" spans="1:4" x14ac:dyDescent="0.25">
      <c r="A209" s="166" t="s">
        <v>305</v>
      </c>
      <c r="B209" s="32">
        <v>0</v>
      </c>
      <c r="C209" s="32">
        <v>943800</v>
      </c>
      <c r="D209"/>
    </row>
    <row r="210" spans="1:4" x14ac:dyDescent="0.25">
      <c r="A210" s="14" t="s">
        <v>80</v>
      </c>
      <c r="B210" s="32">
        <v>0</v>
      </c>
      <c r="C210" s="32">
        <v>0</v>
      </c>
      <c r="D210"/>
    </row>
    <row r="211" spans="1:4" x14ac:dyDescent="0.25">
      <c r="A211" s="155" t="s">
        <v>359</v>
      </c>
      <c r="B211" s="32"/>
      <c r="C211" s="32"/>
      <c r="D211"/>
    </row>
    <row r="212" spans="1:4" x14ac:dyDescent="0.25">
      <c r="A212" s="165" t="s">
        <v>328</v>
      </c>
      <c r="B212" s="32">
        <v>0</v>
      </c>
      <c r="C212" s="32">
        <v>0</v>
      </c>
      <c r="D212"/>
    </row>
    <row r="213" spans="1:4" x14ac:dyDescent="0.25">
      <c r="A213" s="168" t="s">
        <v>10</v>
      </c>
      <c r="B213" s="32">
        <v>0</v>
      </c>
      <c r="C213" s="32">
        <v>0</v>
      </c>
      <c r="D213"/>
    </row>
    <row r="214" spans="1:4" x14ac:dyDescent="0.25">
      <c r="A214" s="166" t="s">
        <v>79</v>
      </c>
      <c r="B214" s="32">
        <v>0</v>
      </c>
      <c r="C214" s="32">
        <v>0</v>
      </c>
      <c r="D214"/>
    </row>
    <row r="215" spans="1:4" x14ac:dyDescent="0.25">
      <c r="A215" s="14" t="s">
        <v>82</v>
      </c>
      <c r="B215" s="32">
        <v>0</v>
      </c>
      <c r="C215" s="32">
        <v>264000</v>
      </c>
      <c r="D215"/>
    </row>
    <row r="216" spans="1:4" x14ac:dyDescent="0.25">
      <c r="A216" s="155" t="s">
        <v>359</v>
      </c>
      <c r="B216" s="32"/>
      <c r="C216" s="32"/>
      <c r="D216"/>
    </row>
    <row r="217" spans="1:4" x14ac:dyDescent="0.25">
      <c r="A217" s="165" t="s">
        <v>77</v>
      </c>
      <c r="B217" s="32">
        <v>0</v>
      </c>
      <c r="C217" s="32">
        <v>264000</v>
      </c>
      <c r="D217"/>
    </row>
    <row r="218" spans="1:4" x14ac:dyDescent="0.25">
      <c r="A218" s="168" t="s">
        <v>10</v>
      </c>
      <c r="B218" s="32">
        <v>0</v>
      </c>
      <c r="C218" s="32">
        <v>264000</v>
      </c>
      <c r="D218"/>
    </row>
    <row r="219" spans="1:4" x14ac:dyDescent="0.25">
      <c r="A219" s="166" t="s">
        <v>81</v>
      </c>
      <c r="B219" s="32">
        <v>0</v>
      </c>
      <c r="C219" s="32">
        <v>264000</v>
      </c>
      <c r="D219"/>
    </row>
    <row r="220" spans="1:4" x14ac:dyDescent="0.25">
      <c r="A220" s="14" t="s">
        <v>70</v>
      </c>
      <c r="B220" s="32">
        <v>430000</v>
      </c>
      <c r="C220" s="32">
        <v>430000</v>
      </c>
      <c r="D220"/>
    </row>
    <row r="221" spans="1:4" x14ac:dyDescent="0.25">
      <c r="A221" s="155" t="s">
        <v>267</v>
      </c>
      <c r="B221" s="32"/>
      <c r="C221" s="32"/>
      <c r="D221"/>
    </row>
    <row r="222" spans="1:4" x14ac:dyDescent="0.25">
      <c r="A222" s="165" t="s">
        <v>20</v>
      </c>
      <c r="B222" s="32">
        <v>150000</v>
      </c>
      <c r="C222" s="32">
        <v>150000</v>
      </c>
      <c r="D222"/>
    </row>
    <row r="223" spans="1:4" x14ac:dyDescent="0.25">
      <c r="A223" s="168" t="s">
        <v>10</v>
      </c>
      <c r="B223" s="32">
        <v>150000</v>
      </c>
      <c r="C223" s="32">
        <v>150000</v>
      </c>
      <c r="D223"/>
    </row>
    <row r="224" spans="1:4" x14ac:dyDescent="0.25">
      <c r="A224" s="166" t="s">
        <v>71</v>
      </c>
      <c r="B224" s="32">
        <v>150000</v>
      </c>
      <c r="C224" s="32">
        <v>150000</v>
      </c>
      <c r="D224"/>
    </row>
    <row r="225" spans="1:4" x14ac:dyDescent="0.25">
      <c r="A225" s="165" t="s">
        <v>25</v>
      </c>
      <c r="B225" s="32">
        <v>200000</v>
      </c>
      <c r="C225" s="32">
        <v>200000</v>
      </c>
      <c r="D225"/>
    </row>
    <row r="226" spans="1:4" x14ac:dyDescent="0.25">
      <c r="A226" s="168" t="s">
        <v>10</v>
      </c>
      <c r="B226" s="32">
        <v>200000</v>
      </c>
      <c r="C226" s="32">
        <v>200000</v>
      </c>
      <c r="D226"/>
    </row>
    <row r="227" spans="1:4" x14ac:dyDescent="0.25">
      <c r="A227" s="166" t="s">
        <v>74</v>
      </c>
      <c r="B227" s="32">
        <v>20000</v>
      </c>
      <c r="C227" s="32">
        <v>20000</v>
      </c>
      <c r="D227"/>
    </row>
    <row r="228" spans="1:4" x14ac:dyDescent="0.25">
      <c r="A228" s="166" t="s">
        <v>72</v>
      </c>
      <c r="B228" s="32">
        <v>20000</v>
      </c>
      <c r="C228" s="32">
        <v>20000</v>
      </c>
      <c r="D228"/>
    </row>
    <row r="229" spans="1:4" x14ac:dyDescent="0.25">
      <c r="A229" s="166" t="s">
        <v>73</v>
      </c>
      <c r="B229" s="32">
        <v>160000</v>
      </c>
      <c r="C229" s="32">
        <v>160000</v>
      </c>
      <c r="D229"/>
    </row>
    <row r="230" spans="1:4" x14ac:dyDescent="0.25">
      <c r="A230" s="165" t="s">
        <v>328</v>
      </c>
      <c r="B230" s="32">
        <v>80000</v>
      </c>
      <c r="C230" s="32">
        <v>80000</v>
      </c>
      <c r="D230"/>
    </row>
    <row r="231" spans="1:4" x14ac:dyDescent="0.25">
      <c r="A231" s="168" t="s">
        <v>10</v>
      </c>
      <c r="B231" s="32">
        <v>80000</v>
      </c>
      <c r="C231" s="32">
        <v>80000</v>
      </c>
      <c r="D231"/>
    </row>
    <row r="232" spans="1:4" x14ac:dyDescent="0.25">
      <c r="A232" s="166" t="s">
        <v>69</v>
      </c>
      <c r="B232" s="32">
        <v>80000</v>
      </c>
      <c r="C232" s="32">
        <v>80000</v>
      </c>
      <c r="D232"/>
    </row>
    <row r="233" spans="1:4" x14ac:dyDescent="0.25">
      <c r="A233" s="155" t="s">
        <v>359</v>
      </c>
      <c r="B233" s="32"/>
      <c r="C233" s="32"/>
      <c r="D233"/>
    </row>
    <row r="234" spans="1:4" x14ac:dyDescent="0.25">
      <c r="A234" s="165" t="s">
        <v>20</v>
      </c>
      <c r="B234" s="32">
        <v>0</v>
      </c>
      <c r="C234" s="32">
        <v>0</v>
      </c>
      <c r="D234"/>
    </row>
    <row r="235" spans="1:4" x14ac:dyDescent="0.25">
      <c r="A235" s="168" t="s">
        <v>10</v>
      </c>
      <c r="B235" s="32">
        <v>0</v>
      </c>
      <c r="C235" s="32">
        <v>0</v>
      </c>
      <c r="D235"/>
    </row>
    <row r="236" spans="1:4" x14ac:dyDescent="0.25">
      <c r="A236" s="166" t="s">
        <v>71</v>
      </c>
      <c r="B236" s="32">
        <v>0</v>
      </c>
      <c r="C236" s="32">
        <v>0</v>
      </c>
      <c r="D236"/>
    </row>
    <row r="237" spans="1:4" x14ac:dyDescent="0.25">
      <c r="A237" s="14" t="s">
        <v>76</v>
      </c>
      <c r="B237" s="32">
        <v>340000</v>
      </c>
      <c r="C237" s="32">
        <v>340000</v>
      </c>
      <c r="D237"/>
    </row>
    <row r="238" spans="1:4" x14ac:dyDescent="0.25">
      <c r="A238" s="155" t="s">
        <v>267</v>
      </c>
      <c r="B238" s="32"/>
      <c r="C238" s="32"/>
      <c r="D238"/>
    </row>
    <row r="239" spans="1:4" x14ac:dyDescent="0.25">
      <c r="A239" s="165" t="s">
        <v>77</v>
      </c>
      <c r="B239" s="32">
        <v>340000</v>
      </c>
      <c r="C239" s="32">
        <v>340000</v>
      </c>
      <c r="D239"/>
    </row>
    <row r="240" spans="1:4" x14ac:dyDescent="0.25">
      <c r="A240" s="168" t="s">
        <v>10</v>
      </c>
      <c r="B240" s="32">
        <v>340000</v>
      </c>
      <c r="C240" s="32">
        <v>340000</v>
      </c>
      <c r="D240"/>
    </row>
    <row r="241" spans="1:4" x14ac:dyDescent="0.25">
      <c r="A241" s="166" t="s">
        <v>75</v>
      </c>
      <c r="B241" s="32">
        <v>170000</v>
      </c>
      <c r="C241" s="32">
        <v>170000</v>
      </c>
      <c r="D241"/>
    </row>
    <row r="242" spans="1:4" x14ac:dyDescent="0.25">
      <c r="A242" s="166" t="s">
        <v>78</v>
      </c>
      <c r="B242" s="32">
        <v>170000</v>
      </c>
      <c r="C242" s="32">
        <v>170000</v>
      </c>
      <c r="D242"/>
    </row>
    <row r="243" spans="1:4" x14ac:dyDescent="0.25">
      <c r="A243" s="14" t="s">
        <v>84</v>
      </c>
      <c r="B243" s="32">
        <v>399000</v>
      </c>
      <c r="C243" s="32">
        <v>399000</v>
      </c>
      <c r="D243"/>
    </row>
    <row r="244" spans="1:4" x14ac:dyDescent="0.25">
      <c r="A244" s="155" t="s">
        <v>267</v>
      </c>
      <c r="B244" s="32"/>
      <c r="C244" s="32"/>
      <c r="D244"/>
    </row>
    <row r="245" spans="1:4" x14ac:dyDescent="0.25">
      <c r="A245" s="165" t="s">
        <v>55</v>
      </c>
      <c r="B245" s="32">
        <v>399000</v>
      </c>
      <c r="C245" s="32">
        <v>399000</v>
      </c>
      <c r="D245"/>
    </row>
    <row r="246" spans="1:4" x14ac:dyDescent="0.25">
      <c r="A246" s="168" t="s">
        <v>10</v>
      </c>
      <c r="B246" s="32">
        <v>399000</v>
      </c>
      <c r="C246" s="32">
        <v>399000</v>
      </c>
      <c r="D246"/>
    </row>
    <row r="247" spans="1:4" x14ac:dyDescent="0.25">
      <c r="A247" s="166" t="s">
        <v>83</v>
      </c>
      <c r="B247" s="32">
        <v>399000</v>
      </c>
      <c r="C247" s="32">
        <v>399000</v>
      </c>
      <c r="D247"/>
    </row>
    <row r="248" spans="1:4" x14ac:dyDescent="0.25">
      <c r="A248" s="14" t="s">
        <v>86</v>
      </c>
      <c r="B248" s="32">
        <v>435000</v>
      </c>
      <c r="C248" s="32">
        <v>435000</v>
      </c>
      <c r="D248"/>
    </row>
    <row r="249" spans="1:4" x14ac:dyDescent="0.25">
      <c r="A249" s="155" t="s">
        <v>267</v>
      </c>
      <c r="B249" s="32"/>
      <c r="C249" s="32"/>
      <c r="D249"/>
    </row>
    <row r="250" spans="1:4" x14ac:dyDescent="0.25">
      <c r="A250" s="165" t="s">
        <v>55</v>
      </c>
      <c r="B250" s="32">
        <v>435000</v>
      </c>
      <c r="C250" s="32">
        <v>435000</v>
      </c>
      <c r="D250"/>
    </row>
    <row r="251" spans="1:4" x14ac:dyDescent="0.25">
      <c r="A251" s="168" t="s">
        <v>10</v>
      </c>
      <c r="B251" s="32">
        <v>435000</v>
      </c>
      <c r="C251" s="32">
        <v>435000</v>
      </c>
      <c r="D251"/>
    </row>
    <row r="252" spans="1:4" x14ac:dyDescent="0.25">
      <c r="A252" s="166" t="s">
        <v>85</v>
      </c>
      <c r="B252" s="32">
        <v>435000</v>
      </c>
      <c r="C252" s="32">
        <v>435000</v>
      </c>
      <c r="D252"/>
    </row>
    <row r="253" spans="1:4" x14ac:dyDescent="0.25">
      <c r="A253" s="14" t="s">
        <v>88</v>
      </c>
      <c r="B253" s="32">
        <v>1000000</v>
      </c>
      <c r="C253" s="32">
        <v>1000000</v>
      </c>
      <c r="D253"/>
    </row>
    <row r="254" spans="1:4" x14ac:dyDescent="0.25">
      <c r="A254" s="155" t="s">
        <v>267</v>
      </c>
      <c r="B254" s="32"/>
      <c r="C254" s="32"/>
      <c r="D254"/>
    </row>
    <row r="255" spans="1:4" x14ac:dyDescent="0.25">
      <c r="A255" s="165" t="s">
        <v>20</v>
      </c>
      <c r="B255" s="32">
        <v>1000000</v>
      </c>
      <c r="C255" s="32">
        <v>1000000</v>
      </c>
      <c r="D255"/>
    </row>
    <row r="256" spans="1:4" x14ac:dyDescent="0.25">
      <c r="A256" s="168" t="s">
        <v>10</v>
      </c>
      <c r="B256" s="32">
        <v>1000000</v>
      </c>
      <c r="C256" s="32">
        <v>1000000</v>
      </c>
      <c r="D256"/>
    </row>
    <row r="257" spans="1:4" x14ac:dyDescent="0.25">
      <c r="A257" s="166" t="s">
        <v>89</v>
      </c>
      <c r="B257" s="32">
        <v>400000</v>
      </c>
      <c r="C257" s="32">
        <v>400000</v>
      </c>
      <c r="D257"/>
    </row>
    <row r="258" spans="1:4" x14ac:dyDescent="0.25">
      <c r="A258" s="166" t="s">
        <v>34</v>
      </c>
      <c r="B258" s="32">
        <v>200000</v>
      </c>
      <c r="C258" s="32">
        <v>200000</v>
      </c>
      <c r="D258"/>
    </row>
    <row r="259" spans="1:4" x14ac:dyDescent="0.25">
      <c r="A259" s="166" t="s">
        <v>90</v>
      </c>
      <c r="B259" s="32">
        <v>100000</v>
      </c>
      <c r="C259" s="32">
        <v>100000</v>
      </c>
      <c r="D259"/>
    </row>
    <row r="260" spans="1:4" x14ac:dyDescent="0.25">
      <c r="A260" s="166" t="s">
        <v>91</v>
      </c>
      <c r="B260" s="32">
        <v>100000</v>
      </c>
      <c r="C260" s="32">
        <v>100000</v>
      </c>
      <c r="D260"/>
    </row>
    <row r="261" spans="1:4" x14ac:dyDescent="0.25">
      <c r="A261" s="166" t="s">
        <v>87</v>
      </c>
      <c r="B261" s="32">
        <v>200000</v>
      </c>
      <c r="C261" s="32">
        <v>200000</v>
      </c>
      <c r="D261"/>
    </row>
    <row r="262" spans="1:4" x14ac:dyDescent="0.25">
      <c r="A262" s="168" t="s">
        <v>13</v>
      </c>
      <c r="B262" s="32">
        <v>0</v>
      </c>
      <c r="C262" s="32">
        <v>0</v>
      </c>
      <c r="D262"/>
    </row>
    <row r="263" spans="1:4" x14ac:dyDescent="0.25">
      <c r="A263" s="166" t="s">
        <v>92</v>
      </c>
      <c r="B263" s="32">
        <v>0</v>
      </c>
      <c r="C263" s="32">
        <v>0</v>
      </c>
      <c r="D263"/>
    </row>
    <row r="264" spans="1:4" x14ac:dyDescent="0.25">
      <c r="A264" s="155" t="s">
        <v>359</v>
      </c>
      <c r="B264" s="32"/>
      <c r="C264" s="32"/>
      <c r="D264"/>
    </row>
    <row r="265" spans="1:4" x14ac:dyDescent="0.25">
      <c r="A265" s="165" t="s">
        <v>20</v>
      </c>
      <c r="B265" s="32">
        <v>0</v>
      </c>
      <c r="C265" s="32">
        <v>0</v>
      </c>
      <c r="D265"/>
    </row>
    <row r="266" spans="1:4" x14ac:dyDescent="0.25">
      <c r="A266" s="168" t="s">
        <v>10</v>
      </c>
      <c r="B266" s="32">
        <v>0</v>
      </c>
      <c r="C266" s="32">
        <v>0</v>
      </c>
      <c r="D266"/>
    </row>
    <row r="267" spans="1:4" x14ac:dyDescent="0.25">
      <c r="A267" s="166" t="s">
        <v>314</v>
      </c>
      <c r="B267" s="32">
        <v>0</v>
      </c>
      <c r="C267" s="32">
        <v>0</v>
      </c>
      <c r="D267"/>
    </row>
    <row r="268" spans="1:4" x14ac:dyDescent="0.25">
      <c r="A268" s="166" t="s">
        <v>316</v>
      </c>
      <c r="B268" s="32">
        <v>0</v>
      </c>
      <c r="C268" s="32">
        <v>0</v>
      </c>
      <c r="D268"/>
    </row>
    <row r="269" spans="1:4" x14ac:dyDescent="0.25">
      <c r="A269" s="166" t="s">
        <v>315</v>
      </c>
      <c r="B269" s="32">
        <v>0</v>
      </c>
      <c r="C269" s="32">
        <v>0</v>
      </c>
      <c r="D269"/>
    </row>
    <row r="270" spans="1:4" x14ac:dyDescent="0.25">
      <c r="A270" s="166" t="s">
        <v>342</v>
      </c>
      <c r="B270" s="32">
        <v>0</v>
      </c>
      <c r="C270" s="32">
        <v>0</v>
      </c>
      <c r="D270"/>
    </row>
    <row r="271" spans="1:4" x14ac:dyDescent="0.25">
      <c r="A271" s="14" t="s">
        <v>94</v>
      </c>
      <c r="B271" s="32">
        <v>7470000</v>
      </c>
      <c r="C271" s="32">
        <v>7470000</v>
      </c>
      <c r="D271"/>
    </row>
    <row r="272" spans="1:4" x14ac:dyDescent="0.25">
      <c r="A272" s="155" t="s">
        <v>267</v>
      </c>
      <c r="B272" s="32"/>
      <c r="C272" s="32"/>
      <c r="D272"/>
    </row>
    <row r="273" spans="1:4" x14ac:dyDescent="0.25">
      <c r="A273" s="165" t="s">
        <v>328</v>
      </c>
      <c r="B273" s="32">
        <v>7470000</v>
      </c>
      <c r="C273" s="32">
        <v>7470000</v>
      </c>
      <c r="D273"/>
    </row>
    <row r="274" spans="1:4" x14ac:dyDescent="0.25">
      <c r="A274" s="168" t="s">
        <v>10</v>
      </c>
      <c r="B274" s="32">
        <v>7470000</v>
      </c>
      <c r="C274" s="32">
        <v>7470000</v>
      </c>
      <c r="D274"/>
    </row>
    <row r="275" spans="1:4" x14ac:dyDescent="0.25">
      <c r="A275" s="166" t="s">
        <v>93</v>
      </c>
      <c r="B275" s="32">
        <v>5840000</v>
      </c>
      <c r="C275" s="32">
        <v>5840000</v>
      </c>
      <c r="D275"/>
    </row>
    <row r="276" spans="1:4" x14ac:dyDescent="0.25">
      <c r="A276" s="166" t="s">
        <v>95</v>
      </c>
      <c r="B276" s="32">
        <v>1630000</v>
      </c>
      <c r="C276" s="32">
        <v>1630000</v>
      </c>
      <c r="D276"/>
    </row>
    <row r="277" spans="1:4" x14ac:dyDescent="0.25">
      <c r="A277" s="14" t="s">
        <v>97</v>
      </c>
      <c r="B277" s="32">
        <v>79945000</v>
      </c>
      <c r="C277" s="32">
        <v>80028800</v>
      </c>
      <c r="D277"/>
    </row>
    <row r="278" spans="1:4" x14ac:dyDescent="0.25">
      <c r="A278" s="155" t="s">
        <v>267</v>
      </c>
      <c r="B278" s="32"/>
      <c r="C278" s="32"/>
      <c r="D278"/>
    </row>
    <row r="279" spans="1:4" x14ac:dyDescent="0.25">
      <c r="A279" s="165" t="s">
        <v>20</v>
      </c>
      <c r="B279" s="32">
        <v>350000</v>
      </c>
      <c r="C279" s="32">
        <v>350000</v>
      </c>
      <c r="D279"/>
    </row>
    <row r="280" spans="1:4" x14ac:dyDescent="0.25">
      <c r="A280" s="168" t="s">
        <v>10</v>
      </c>
      <c r="B280" s="32">
        <v>350000</v>
      </c>
      <c r="C280" s="32">
        <v>350000</v>
      </c>
      <c r="D280"/>
    </row>
    <row r="281" spans="1:4" x14ac:dyDescent="0.25">
      <c r="A281" s="166" t="s">
        <v>123</v>
      </c>
      <c r="B281" s="32">
        <v>150000</v>
      </c>
      <c r="C281" s="32">
        <v>150000</v>
      </c>
      <c r="D281"/>
    </row>
    <row r="282" spans="1:4" x14ac:dyDescent="0.25">
      <c r="A282" s="166" t="s">
        <v>124</v>
      </c>
      <c r="B282" s="32">
        <v>200000</v>
      </c>
      <c r="C282" s="32">
        <v>200000</v>
      </c>
      <c r="D282"/>
    </row>
    <row r="283" spans="1:4" x14ac:dyDescent="0.25">
      <c r="A283" s="165" t="s">
        <v>25</v>
      </c>
      <c r="B283" s="32">
        <v>4400000</v>
      </c>
      <c r="C283" s="32">
        <v>4400000</v>
      </c>
      <c r="D283"/>
    </row>
    <row r="284" spans="1:4" x14ac:dyDescent="0.25">
      <c r="A284" s="168" t="s">
        <v>10</v>
      </c>
      <c r="B284" s="32">
        <v>4400000</v>
      </c>
      <c r="C284" s="32">
        <v>4400000</v>
      </c>
      <c r="D284"/>
    </row>
    <row r="285" spans="1:4" x14ac:dyDescent="0.25">
      <c r="A285" s="166" t="s">
        <v>57</v>
      </c>
      <c r="B285" s="32">
        <v>1200000</v>
      </c>
      <c r="C285" s="32">
        <v>1200000</v>
      </c>
      <c r="D285"/>
    </row>
    <row r="286" spans="1:4" x14ac:dyDescent="0.25">
      <c r="A286" s="166" t="s">
        <v>119</v>
      </c>
      <c r="B286" s="32">
        <v>250000</v>
      </c>
      <c r="C286" s="32">
        <v>250000</v>
      </c>
      <c r="D286"/>
    </row>
    <row r="287" spans="1:4" x14ac:dyDescent="0.25">
      <c r="A287" s="166" t="s">
        <v>122</v>
      </c>
      <c r="B287" s="32">
        <v>1000000</v>
      </c>
      <c r="C287" s="32">
        <v>1000000</v>
      </c>
      <c r="D287"/>
    </row>
    <row r="288" spans="1:4" x14ac:dyDescent="0.25">
      <c r="A288" s="166" t="s">
        <v>38</v>
      </c>
      <c r="B288" s="32">
        <v>700000</v>
      </c>
      <c r="C288" s="32">
        <v>700000</v>
      </c>
      <c r="D288"/>
    </row>
    <row r="289" spans="1:4" x14ac:dyDescent="0.25">
      <c r="A289" s="166" t="s">
        <v>121</v>
      </c>
      <c r="B289" s="32">
        <v>1050000</v>
      </c>
      <c r="C289" s="32">
        <v>1050000</v>
      </c>
      <c r="D289"/>
    </row>
    <row r="290" spans="1:4" x14ac:dyDescent="0.25">
      <c r="A290" s="166" t="s">
        <v>120</v>
      </c>
      <c r="B290" s="32">
        <v>200000</v>
      </c>
      <c r="C290" s="32">
        <v>200000</v>
      </c>
      <c r="D290"/>
    </row>
    <row r="291" spans="1:4" x14ac:dyDescent="0.25">
      <c r="A291" s="165" t="s">
        <v>328</v>
      </c>
      <c r="B291" s="32">
        <v>55265000</v>
      </c>
      <c r="C291" s="32">
        <v>55348800</v>
      </c>
      <c r="D291"/>
    </row>
    <row r="292" spans="1:4" x14ac:dyDescent="0.25">
      <c r="A292" s="168" t="s">
        <v>10</v>
      </c>
      <c r="B292" s="32">
        <v>53855000</v>
      </c>
      <c r="C292" s="32">
        <v>53938800</v>
      </c>
      <c r="D292"/>
    </row>
    <row r="293" spans="1:4" x14ac:dyDescent="0.25">
      <c r="A293" s="166" t="s">
        <v>114</v>
      </c>
      <c r="B293" s="32">
        <v>30000</v>
      </c>
      <c r="C293" s="32">
        <v>30000</v>
      </c>
      <c r="D293"/>
    </row>
    <row r="294" spans="1:4" x14ac:dyDescent="0.25">
      <c r="A294" s="166" t="s">
        <v>98</v>
      </c>
      <c r="B294" s="32">
        <v>1398000</v>
      </c>
      <c r="C294" s="32">
        <v>1398000</v>
      </c>
      <c r="D294"/>
    </row>
    <row r="295" spans="1:4" x14ac:dyDescent="0.25">
      <c r="A295" s="166" t="s">
        <v>104</v>
      </c>
      <c r="B295" s="32">
        <v>500000</v>
      </c>
      <c r="C295" s="32">
        <v>500000</v>
      </c>
      <c r="D295"/>
    </row>
    <row r="296" spans="1:4" x14ac:dyDescent="0.25">
      <c r="A296" s="166" t="s">
        <v>105</v>
      </c>
      <c r="B296" s="32">
        <v>600000</v>
      </c>
      <c r="C296" s="32">
        <v>600000</v>
      </c>
      <c r="D296"/>
    </row>
    <row r="297" spans="1:4" x14ac:dyDescent="0.25">
      <c r="A297" s="166" t="s">
        <v>96</v>
      </c>
      <c r="B297" s="32">
        <v>34500000</v>
      </c>
      <c r="C297" s="32">
        <v>34500000</v>
      </c>
      <c r="D297"/>
    </row>
    <row r="298" spans="1:4" x14ac:dyDescent="0.25">
      <c r="A298" s="166" t="s">
        <v>108</v>
      </c>
      <c r="B298" s="32">
        <v>160000</v>
      </c>
      <c r="C298" s="32">
        <v>160000</v>
      </c>
      <c r="D298"/>
    </row>
    <row r="299" spans="1:4" x14ac:dyDescent="0.25">
      <c r="A299" s="166" t="s">
        <v>101</v>
      </c>
      <c r="B299" s="32">
        <v>230000</v>
      </c>
      <c r="C299" s="32">
        <v>230000</v>
      </c>
      <c r="D299"/>
    </row>
    <row r="300" spans="1:4" x14ac:dyDescent="0.25">
      <c r="A300" s="166" t="s">
        <v>103</v>
      </c>
      <c r="B300" s="32">
        <v>40000</v>
      </c>
      <c r="C300" s="32">
        <v>40000</v>
      </c>
      <c r="D300"/>
    </row>
    <row r="301" spans="1:4" x14ac:dyDescent="0.25">
      <c r="A301" s="166" t="s">
        <v>112</v>
      </c>
      <c r="B301" s="32">
        <v>100000</v>
      </c>
      <c r="C301" s="32">
        <v>100000</v>
      </c>
      <c r="D301"/>
    </row>
    <row r="302" spans="1:4" x14ac:dyDescent="0.25">
      <c r="A302" s="166" t="s">
        <v>116</v>
      </c>
      <c r="B302" s="32">
        <v>50000</v>
      </c>
      <c r="C302" s="32">
        <v>50000</v>
      </c>
      <c r="D302"/>
    </row>
    <row r="303" spans="1:4" x14ac:dyDescent="0.25">
      <c r="A303" s="166" t="s">
        <v>111</v>
      </c>
      <c r="B303" s="32">
        <v>1000000</v>
      </c>
      <c r="C303" s="32">
        <v>1000000</v>
      </c>
      <c r="D303"/>
    </row>
    <row r="304" spans="1:4" x14ac:dyDescent="0.25">
      <c r="A304" s="166" t="s">
        <v>102</v>
      </c>
      <c r="B304" s="32">
        <v>178000</v>
      </c>
      <c r="C304" s="32">
        <v>178000</v>
      </c>
      <c r="D304"/>
    </row>
    <row r="305" spans="1:4" x14ac:dyDescent="0.25">
      <c r="A305" s="166" t="s">
        <v>90</v>
      </c>
      <c r="B305" s="32">
        <v>100000</v>
      </c>
      <c r="C305" s="32">
        <v>100000</v>
      </c>
      <c r="D305"/>
    </row>
    <row r="306" spans="1:4" x14ac:dyDescent="0.25">
      <c r="A306" s="166" t="s">
        <v>106</v>
      </c>
      <c r="B306" s="32">
        <v>200000</v>
      </c>
      <c r="C306" s="32">
        <v>200000</v>
      </c>
      <c r="D306"/>
    </row>
    <row r="307" spans="1:4" x14ac:dyDescent="0.25">
      <c r="A307" s="166" t="s">
        <v>109</v>
      </c>
      <c r="B307" s="32">
        <v>550000</v>
      </c>
      <c r="C307" s="32">
        <v>550000</v>
      </c>
      <c r="D307"/>
    </row>
    <row r="308" spans="1:4" x14ac:dyDescent="0.25">
      <c r="A308" s="166" t="s">
        <v>113</v>
      </c>
      <c r="B308" s="32">
        <v>1400000</v>
      </c>
      <c r="C308" s="32">
        <v>1400000</v>
      </c>
      <c r="D308"/>
    </row>
    <row r="309" spans="1:4" x14ac:dyDescent="0.25">
      <c r="A309" s="166" t="s">
        <v>99</v>
      </c>
      <c r="B309" s="32">
        <v>8751000</v>
      </c>
      <c r="C309" s="32">
        <v>8751000</v>
      </c>
      <c r="D309"/>
    </row>
    <row r="310" spans="1:4" x14ac:dyDescent="0.25">
      <c r="A310" s="166" t="s">
        <v>110</v>
      </c>
      <c r="B310" s="32">
        <v>400000</v>
      </c>
      <c r="C310" s="32">
        <v>483800</v>
      </c>
      <c r="D310"/>
    </row>
    <row r="311" spans="1:4" x14ac:dyDescent="0.25">
      <c r="A311" s="166" t="s">
        <v>107</v>
      </c>
      <c r="B311" s="32">
        <v>550000</v>
      </c>
      <c r="C311" s="32">
        <v>550000</v>
      </c>
      <c r="D311"/>
    </row>
    <row r="312" spans="1:4" x14ac:dyDescent="0.25">
      <c r="A312" s="166" t="s">
        <v>100</v>
      </c>
      <c r="B312" s="32">
        <v>3118000</v>
      </c>
      <c r="C312" s="32">
        <v>3118000</v>
      </c>
      <c r="D312"/>
    </row>
    <row r="313" spans="1:4" x14ac:dyDescent="0.25">
      <c r="A313" s="168" t="s">
        <v>13</v>
      </c>
      <c r="B313" s="32">
        <v>1410000</v>
      </c>
      <c r="C313" s="32">
        <v>1410000</v>
      </c>
      <c r="D313"/>
    </row>
    <row r="314" spans="1:4" x14ac:dyDescent="0.25">
      <c r="A314" s="166" t="s">
        <v>117</v>
      </c>
      <c r="B314" s="32">
        <v>100000</v>
      </c>
      <c r="C314" s="32">
        <v>100000</v>
      </c>
      <c r="D314"/>
    </row>
    <row r="315" spans="1:4" x14ac:dyDescent="0.25">
      <c r="A315" s="166" t="s">
        <v>118</v>
      </c>
      <c r="B315" s="32">
        <v>560000</v>
      </c>
      <c r="C315" s="32">
        <v>560000</v>
      </c>
      <c r="D315"/>
    </row>
    <row r="316" spans="1:4" x14ac:dyDescent="0.25">
      <c r="A316" s="166" t="s">
        <v>333</v>
      </c>
      <c r="B316" s="32">
        <v>750000</v>
      </c>
      <c r="C316" s="32">
        <v>750000</v>
      </c>
      <c r="D316"/>
    </row>
    <row r="317" spans="1:4" x14ac:dyDescent="0.25">
      <c r="A317" s="166" t="s">
        <v>351</v>
      </c>
      <c r="B317" s="32">
        <v>0</v>
      </c>
      <c r="C317" s="32">
        <v>0</v>
      </c>
      <c r="D317"/>
    </row>
    <row r="318" spans="1:4" x14ac:dyDescent="0.25">
      <c r="A318" s="155" t="s">
        <v>271</v>
      </c>
      <c r="B318" s="32"/>
      <c r="C318" s="32"/>
      <c r="D318"/>
    </row>
    <row r="319" spans="1:4" x14ac:dyDescent="0.25">
      <c r="A319" s="165" t="s">
        <v>328</v>
      </c>
      <c r="B319" s="32">
        <v>3530000</v>
      </c>
      <c r="C319" s="32">
        <v>3530000</v>
      </c>
      <c r="D319"/>
    </row>
    <row r="320" spans="1:4" x14ac:dyDescent="0.25">
      <c r="A320" s="168" t="s">
        <v>10</v>
      </c>
      <c r="B320" s="32">
        <v>3530000</v>
      </c>
      <c r="C320" s="32">
        <v>3530000</v>
      </c>
      <c r="D320"/>
    </row>
    <row r="321" spans="1:4" x14ac:dyDescent="0.25">
      <c r="A321" s="166" t="s">
        <v>115</v>
      </c>
      <c r="B321" s="32">
        <v>3530000</v>
      </c>
      <c r="C321" s="32">
        <v>3530000</v>
      </c>
      <c r="D321"/>
    </row>
    <row r="322" spans="1:4" x14ac:dyDescent="0.25">
      <c r="A322" s="155" t="s">
        <v>336</v>
      </c>
      <c r="B322" s="32"/>
      <c r="C322" s="32"/>
      <c r="D322"/>
    </row>
    <row r="323" spans="1:4" x14ac:dyDescent="0.25">
      <c r="A323" s="165" t="s">
        <v>328</v>
      </c>
      <c r="B323" s="32">
        <v>13400000</v>
      </c>
      <c r="C323" s="32">
        <v>13400000</v>
      </c>
      <c r="D323"/>
    </row>
    <row r="324" spans="1:4" x14ac:dyDescent="0.25">
      <c r="A324" s="168" t="s">
        <v>13</v>
      </c>
      <c r="B324" s="32">
        <v>13400000</v>
      </c>
      <c r="C324" s="32">
        <v>13400000</v>
      </c>
      <c r="D324"/>
    </row>
    <row r="325" spans="1:4" x14ac:dyDescent="0.25">
      <c r="A325" s="166" t="s">
        <v>334</v>
      </c>
      <c r="B325" s="32">
        <v>13400000</v>
      </c>
      <c r="C325" s="32">
        <v>13400000</v>
      </c>
      <c r="D325"/>
    </row>
    <row r="326" spans="1:4" x14ac:dyDescent="0.25">
      <c r="A326" s="155" t="s">
        <v>346</v>
      </c>
      <c r="B326" s="32"/>
      <c r="C326" s="32"/>
      <c r="D326"/>
    </row>
    <row r="327" spans="1:4" x14ac:dyDescent="0.25">
      <c r="A327" s="165" t="s">
        <v>20</v>
      </c>
      <c r="B327" s="32">
        <v>3000000</v>
      </c>
      <c r="C327" s="32">
        <v>3000000</v>
      </c>
      <c r="D327"/>
    </row>
    <row r="328" spans="1:4" x14ac:dyDescent="0.25">
      <c r="A328" s="168" t="s">
        <v>13</v>
      </c>
      <c r="B328" s="32">
        <v>3000000</v>
      </c>
      <c r="C328" s="32">
        <v>3000000</v>
      </c>
      <c r="D328"/>
    </row>
    <row r="329" spans="1:4" x14ac:dyDescent="0.25">
      <c r="A329" s="166" t="s">
        <v>264</v>
      </c>
      <c r="B329" s="32">
        <v>3000000</v>
      </c>
      <c r="C329" s="32">
        <v>3000000</v>
      </c>
      <c r="D329"/>
    </row>
    <row r="330" spans="1:4" x14ac:dyDescent="0.25">
      <c r="A330" s="155" t="s">
        <v>359</v>
      </c>
      <c r="B330" s="32"/>
      <c r="C330" s="32"/>
      <c r="D330"/>
    </row>
    <row r="331" spans="1:4" x14ac:dyDescent="0.25">
      <c r="A331" s="165" t="s">
        <v>328</v>
      </c>
      <c r="B331" s="32">
        <v>0</v>
      </c>
      <c r="C331" s="32">
        <v>0</v>
      </c>
      <c r="D331"/>
    </row>
    <row r="332" spans="1:4" x14ac:dyDescent="0.25">
      <c r="A332" s="168" t="s">
        <v>10</v>
      </c>
      <c r="B332" s="32">
        <v>0</v>
      </c>
      <c r="C332" s="32">
        <v>0</v>
      </c>
      <c r="D332"/>
    </row>
    <row r="333" spans="1:4" x14ac:dyDescent="0.25">
      <c r="A333" s="166" t="s">
        <v>296</v>
      </c>
      <c r="B333" s="32">
        <v>0</v>
      </c>
      <c r="C333" s="32">
        <v>0</v>
      </c>
      <c r="D333"/>
    </row>
    <row r="334" spans="1:4" x14ac:dyDescent="0.25">
      <c r="A334" s="166" t="s">
        <v>304</v>
      </c>
      <c r="B334" s="32">
        <v>0</v>
      </c>
      <c r="C334" s="32">
        <v>0</v>
      </c>
      <c r="D334"/>
    </row>
    <row r="335" spans="1:4" x14ac:dyDescent="0.25">
      <c r="A335" s="14" t="s">
        <v>126</v>
      </c>
      <c r="B335" s="32">
        <v>120000</v>
      </c>
      <c r="C335" s="32">
        <v>120000</v>
      </c>
      <c r="D335"/>
    </row>
    <row r="336" spans="1:4" x14ac:dyDescent="0.25">
      <c r="A336" s="155" t="s">
        <v>267</v>
      </c>
      <c r="B336" s="32"/>
      <c r="C336" s="32"/>
      <c r="D336"/>
    </row>
    <row r="337" spans="1:4" x14ac:dyDescent="0.25">
      <c r="A337" s="165" t="s">
        <v>328</v>
      </c>
      <c r="B337" s="32">
        <v>120000</v>
      </c>
      <c r="C337" s="32">
        <v>120000</v>
      </c>
      <c r="D337"/>
    </row>
    <row r="338" spans="1:4" x14ac:dyDescent="0.25">
      <c r="A338" s="168" t="s">
        <v>10</v>
      </c>
      <c r="B338" s="32">
        <v>120000</v>
      </c>
      <c r="C338" s="32">
        <v>120000</v>
      </c>
      <c r="D338"/>
    </row>
    <row r="339" spans="1:4" x14ac:dyDescent="0.25">
      <c r="A339" s="166" t="s">
        <v>125</v>
      </c>
      <c r="B339" s="32">
        <v>120000</v>
      </c>
      <c r="C339" s="32">
        <v>120000</v>
      </c>
      <c r="D339"/>
    </row>
    <row r="340" spans="1:4" x14ac:dyDescent="0.25">
      <c r="A340" s="14" t="s">
        <v>128</v>
      </c>
      <c r="B340" s="32">
        <v>400000</v>
      </c>
      <c r="C340" s="32">
        <v>400000</v>
      </c>
      <c r="D340"/>
    </row>
    <row r="341" spans="1:4" x14ac:dyDescent="0.25">
      <c r="A341" s="155" t="s">
        <v>267</v>
      </c>
      <c r="B341" s="32"/>
      <c r="C341" s="32"/>
      <c r="D341"/>
    </row>
    <row r="342" spans="1:4" x14ac:dyDescent="0.25">
      <c r="A342" s="165" t="s">
        <v>328</v>
      </c>
      <c r="B342" s="32">
        <v>400000</v>
      </c>
      <c r="C342" s="32">
        <v>400000</v>
      </c>
      <c r="D342"/>
    </row>
    <row r="343" spans="1:4" x14ac:dyDescent="0.25">
      <c r="A343" s="168" t="s">
        <v>10</v>
      </c>
      <c r="B343" s="32">
        <v>400000</v>
      </c>
      <c r="C343" s="32">
        <v>400000</v>
      </c>
      <c r="D343"/>
    </row>
    <row r="344" spans="1:4" x14ac:dyDescent="0.25">
      <c r="A344" s="166" t="s">
        <v>127</v>
      </c>
      <c r="B344" s="32">
        <v>400000</v>
      </c>
      <c r="C344" s="32">
        <v>400000</v>
      </c>
      <c r="D344"/>
    </row>
    <row r="345" spans="1:4" x14ac:dyDescent="0.25">
      <c r="A345" s="14" t="s">
        <v>130</v>
      </c>
      <c r="B345" s="32">
        <v>0</v>
      </c>
      <c r="C345" s="32">
        <v>0</v>
      </c>
      <c r="D345"/>
    </row>
    <row r="346" spans="1:4" x14ac:dyDescent="0.25">
      <c r="A346" s="155" t="s">
        <v>359</v>
      </c>
      <c r="B346" s="32"/>
      <c r="C346" s="32"/>
      <c r="D346"/>
    </row>
    <row r="347" spans="1:4" x14ac:dyDescent="0.25">
      <c r="A347" s="165" t="s">
        <v>20</v>
      </c>
      <c r="B347" s="32">
        <v>0</v>
      </c>
      <c r="C347" s="32">
        <v>0</v>
      </c>
      <c r="D347"/>
    </row>
    <row r="348" spans="1:4" x14ac:dyDescent="0.25">
      <c r="A348" s="168" t="s">
        <v>10</v>
      </c>
      <c r="B348" s="32">
        <v>0</v>
      </c>
      <c r="C348" s="32">
        <v>0</v>
      </c>
      <c r="D348"/>
    </row>
    <row r="349" spans="1:4" x14ac:dyDescent="0.25">
      <c r="A349" s="166" t="s">
        <v>129</v>
      </c>
      <c r="B349" s="32">
        <v>0</v>
      </c>
      <c r="C349" s="32">
        <v>0</v>
      </c>
      <c r="D349"/>
    </row>
    <row r="350" spans="1:4" x14ac:dyDescent="0.25">
      <c r="A350" s="14" t="s">
        <v>132</v>
      </c>
      <c r="B350" s="32">
        <v>143062400</v>
      </c>
      <c r="C350" s="32">
        <v>232140700</v>
      </c>
      <c r="D350"/>
    </row>
    <row r="351" spans="1:4" x14ac:dyDescent="0.25">
      <c r="B351"/>
      <c r="C351"/>
      <c r="D351"/>
    </row>
    <row r="352" spans="1:4" x14ac:dyDescent="0.25">
      <c r="B352"/>
      <c r="C352"/>
      <c r="D352"/>
    </row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56"/>
  <sheetViews>
    <sheetView workbookViewId="0">
      <selection activeCell="O1" sqref="O1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139</v>
      </c>
      <c r="N1" s="137">
        <f>SUM(Tabulka2[Čerpání 2025])</f>
        <v>143146200</v>
      </c>
      <c r="O1" s="137">
        <f>SUM(Tabulka2[Čerpání 2025])</f>
        <v>143146200</v>
      </c>
      <c r="P1" s="137">
        <f>SUM(Tabulka2[Čerpání 2025])</f>
        <v>143146200</v>
      </c>
    </row>
    <row r="3" spans="1:18" ht="30" x14ac:dyDescent="0.25">
      <c r="A3" s="18" t="s">
        <v>1</v>
      </c>
      <c r="B3" s="18" t="s">
        <v>136</v>
      </c>
      <c r="C3" s="19" t="s">
        <v>138</v>
      </c>
      <c r="D3" s="17" t="s">
        <v>0</v>
      </c>
      <c r="E3" s="17" t="s">
        <v>263</v>
      </c>
      <c r="F3" s="20" t="s">
        <v>143</v>
      </c>
      <c r="G3" s="20" t="s">
        <v>137</v>
      </c>
      <c r="H3" s="20" t="s">
        <v>3</v>
      </c>
      <c r="I3" s="20" t="s">
        <v>175</v>
      </c>
      <c r="J3" s="20" t="s">
        <v>4</v>
      </c>
      <c r="K3" s="20" t="s">
        <v>262</v>
      </c>
      <c r="L3" s="20" t="s">
        <v>337</v>
      </c>
      <c r="M3" s="20" t="s">
        <v>5</v>
      </c>
      <c r="N3" s="21" t="s">
        <v>363</v>
      </c>
      <c r="O3" s="21" t="s">
        <v>367</v>
      </c>
      <c r="P3" s="21" t="s">
        <v>368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267</v>
      </c>
      <c r="L4" s="1" t="s">
        <v>267</v>
      </c>
      <c r="M4" s="1" t="s">
        <v>10</v>
      </c>
      <c r="N4" s="4">
        <v>1200000</v>
      </c>
      <c r="O4" s="4">
        <v>1200000</v>
      </c>
      <c r="P4" s="4">
        <v>1200000</v>
      </c>
      <c r="Q4" s="137">
        <f>SUM(O4:O7)</f>
        <v>2900000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267</v>
      </c>
      <c r="L5" s="1" t="s">
        <v>267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267</v>
      </c>
      <c r="L6" s="1" t="s">
        <v>267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260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267</v>
      </c>
      <c r="L7" s="1" t="s">
        <v>267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267</v>
      </c>
      <c r="L8" s="1" t="s">
        <v>267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SUM(O8:O14)</f>
        <v>28586100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267</v>
      </c>
      <c r="L9" s="1" t="s">
        <v>267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375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360</v>
      </c>
      <c r="L10" s="1" t="s">
        <v>335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376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360</v>
      </c>
      <c r="L11" s="1" t="s">
        <v>335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377</v>
      </c>
      <c r="E12" s="1">
        <v>90</v>
      </c>
      <c r="F12" s="1">
        <v>330</v>
      </c>
      <c r="G12" s="1">
        <v>81832000000</v>
      </c>
      <c r="H12" s="1">
        <v>3</v>
      </c>
      <c r="I12" s="1" t="s">
        <v>9</v>
      </c>
      <c r="J12" s="1" t="s">
        <v>9</v>
      </c>
      <c r="K12" s="1" t="s">
        <v>360</v>
      </c>
      <c r="L12" s="1" t="s">
        <v>335</v>
      </c>
      <c r="M12" s="1" t="s">
        <v>13</v>
      </c>
      <c r="N12" s="4">
        <v>0</v>
      </c>
      <c r="O12" s="4">
        <v>1704600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378</v>
      </c>
      <c r="E13" s="1">
        <v>90</v>
      </c>
      <c r="F13" s="1">
        <v>330</v>
      </c>
      <c r="G13" s="1">
        <v>81834000000</v>
      </c>
      <c r="H13" s="1">
        <v>3</v>
      </c>
      <c r="I13" s="1" t="s">
        <v>9</v>
      </c>
      <c r="J13" s="1" t="s">
        <v>9</v>
      </c>
      <c r="K13" s="1" t="s">
        <v>360</v>
      </c>
      <c r="L13" s="1" t="s">
        <v>335</v>
      </c>
      <c r="M13" s="1" t="s">
        <v>13</v>
      </c>
      <c r="N13" s="4">
        <v>0</v>
      </c>
      <c r="O13" s="4">
        <v>3455300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379</v>
      </c>
      <c r="E14" s="1">
        <v>90</v>
      </c>
      <c r="F14" s="1">
        <v>330</v>
      </c>
      <c r="G14" s="1">
        <v>81687000000</v>
      </c>
      <c r="H14" s="1">
        <v>3</v>
      </c>
      <c r="I14" s="1" t="s">
        <v>9</v>
      </c>
      <c r="J14" s="1" t="s">
        <v>9</v>
      </c>
      <c r="K14" s="1" t="s">
        <v>360</v>
      </c>
      <c r="L14" s="1" t="s">
        <v>335</v>
      </c>
      <c r="M14" s="1" t="s">
        <v>13</v>
      </c>
      <c r="N14" s="4">
        <v>0</v>
      </c>
      <c r="O14" s="4">
        <v>3974600</v>
      </c>
      <c r="P14" s="4">
        <v>0</v>
      </c>
      <c r="Q14" s="137"/>
      <c r="R14" s="137"/>
    </row>
    <row r="15" spans="1:18" x14ac:dyDescent="0.25">
      <c r="A15" s="2" t="s">
        <v>17</v>
      </c>
      <c r="B15" s="2">
        <v>2321</v>
      </c>
      <c r="C15" s="3">
        <v>5169</v>
      </c>
      <c r="D15" s="1" t="s">
        <v>16</v>
      </c>
      <c r="E15" s="1">
        <v>0</v>
      </c>
      <c r="F15" s="1">
        <v>330</v>
      </c>
      <c r="G15" s="1">
        <v>0</v>
      </c>
      <c r="H15" s="1">
        <v>2</v>
      </c>
      <c r="I15" s="1" t="s">
        <v>9</v>
      </c>
      <c r="J15" s="1" t="s">
        <v>9</v>
      </c>
      <c r="K15" s="1" t="s">
        <v>267</v>
      </c>
      <c r="L15" s="1" t="s">
        <v>267</v>
      </c>
      <c r="M15" s="1" t="s">
        <v>10</v>
      </c>
      <c r="N15" s="4">
        <v>120000</v>
      </c>
      <c r="O15" s="4">
        <v>120000</v>
      </c>
      <c r="P15" s="4">
        <v>120000</v>
      </c>
      <c r="Q15" s="4">
        <f>SUM(O15:O16)</f>
        <v>120000</v>
      </c>
      <c r="R15" s="4">
        <f>SUM(P15:P16)</f>
        <v>120000</v>
      </c>
    </row>
    <row r="16" spans="1:18" s="135" customFormat="1" x14ac:dyDescent="0.25">
      <c r="A16" s="2" t="s">
        <v>17</v>
      </c>
      <c r="B16" s="2">
        <v>2321</v>
      </c>
      <c r="C16" s="3">
        <v>5171</v>
      </c>
      <c r="D16" s="1" t="s">
        <v>329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267</v>
      </c>
      <c r="L16" s="1" t="s">
        <v>267</v>
      </c>
      <c r="M16" s="1" t="s">
        <v>10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18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283</v>
      </c>
      <c r="L17" s="1" t="s">
        <v>267</v>
      </c>
      <c r="M17" s="1" t="s">
        <v>10</v>
      </c>
      <c r="N17" s="4">
        <v>1900000</v>
      </c>
      <c r="O17" s="4">
        <v>1900000</v>
      </c>
      <c r="P17" s="4">
        <v>1900000</v>
      </c>
      <c r="Q17" s="4">
        <f>SUM(O17:O26)</f>
        <v>8260800</v>
      </c>
      <c r="R17" s="4">
        <f>SUM(P17:P26)</f>
        <v>6918000</v>
      </c>
    </row>
    <row r="18" spans="1:18" x14ac:dyDescent="0.25">
      <c r="A18" s="2" t="s">
        <v>19</v>
      </c>
      <c r="B18" s="2">
        <v>3111</v>
      </c>
      <c r="C18" s="3">
        <v>5331</v>
      </c>
      <c r="D18" s="1" t="s">
        <v>327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284</v>
      </c>
      <c r="L18" s="1" t="s">
        <v>267</v>
      </c>
      <c r="M18" s="1" t="s">
        <v>10</v>
      </c>
      <c r="N18" s="4">
        <v>4451000</v>
      </c>
      <c r="O18" s="4">
        <v>4451000</v>
      </c>
      <c r="P18" s="4">
        <v>4451000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21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284</v>
      </c>
      <c r="L19" s="1" t="s">
        <v>267</v>
      </c>
      <c r="M19" s="1" t="s">
        <v>10</v>
      </c>
      <c r="N19" s="4">
        <v>0</v>
      </c>
      <c r="O19" s="4">
        <v>0</v>
      </c>
      <c r="P19" s="4">
        <v>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5336</v>
      </c>
      <c r="D20" s="1" t="s">
        <v>302</v>
      </c>
      <c r="E20" s="1">
        <v>96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359</v>
      </c>
      <c r="L20" s="1" t="s">
        <v>335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303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359</v>
      </c>
      <c r="L21" s="1" t="s">
        <v>335</v>
      </c>
      <c r="M21" s="1" t="s">
        <v>10</v>
      </c>
      <c r="N21" s="4">
        <v>0</v>
      </c>
      <c r="O21" s="4">
        <v>0</v>
      </c>
      <c r="P21" s="4">
        <v>0</v>
      </c>
      <c r="Q21" s="4"/>
      <c r="R21" s="4"/>
    </row>
    <row r="22" spans="1:18" s="135" customFormat="1" x14ac:dyDescent="0.25">
      <c r="A22" s="2" t="s">
        <v>19</v>
      </c>
      <c r="B22" s="2">
        <v>3111</v>
      </c>
      <c r="C22" s="3">
        <v>6129</v>
      </c>
      <c r="D22" s="1" t="s">
        <v>289</v>
      </c>
      <c r="E22" s="1">
        <v>90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6" t="s">
        <v>311</v>
      </c>
      <c r="L22" s="1" t="s">
        <v>335</v>
      </c>
      <c r="M22" s="1" t="s">
        <v>13</v>
      </c>
      <c r="N22" s="4">
        <v>0</v>
      </c>
      <c r="O22" s="4">
        <v>1342800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6129</v>
      </c>
      <c r="D23" s="1" t="s">
        <v>345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267</v>
      </c>
      <c r="L23" s="1" t="s">
        <v>267</v>
      </c>
      <c r="M23" s="1" t="s">
        <v>13</v>
      </c>
      <c r="N23" s="4">
        <v>167000</v>
      </c>
      <c r="O23" s="4">
        <v>167000</v>
      </c>
      <c r="P23" s="4">
        <v>167000</v>
      </c>
      <c r="Q23" s="4"/>
      <c r="R23" s="4"/>
    </row>
    <row r="24" spans="1:18" x14ac:dyDescent="0.25">
      <c r="A24" s="2" t="s">
        <v>19</v>
      </c>
      <c r="B24" s="2">
        <v>3111</v>
      </c>
      <c r="C24" s="3">
        <v>5331</v>
      </c>
      <c r="D24" s="1" t="s">
        <v>22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267</v>
      </c>
      <c r="L24" s="1" t="s">
        <v>267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5331</v>
      </c>
      <c r="D25" s="1" t="s">
        <v>23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267</v>
      </c>
      <c r="L25" s="1" t="s">
        <v>267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5171</v>
      </c>
      <c r="D26" s="1" t="s">
        <v>24</v>
      </c>
      <c r="E26" s="1">
        <v>0</v>
      </c>
      <c r="F26" s="1">
        <v>440</v>
      </c>
      <c r="G26" s="1">
        <v>0</v>
      </c>
      <c r="H26" s="1">
        <v>4</v>
      </c>
      <c r="I26" s="1" t="s">
        <v>25</v>
      </c>
      <c r="J26" s="1" t="s">
        <v>25</v>
      </c>
      <c r="K26" s="1" t="s">
        <v>267</v>
      </c>
      <c r="L26" s="1" t="s">
        <v>267</v>
      </c>
      <c r="M26" s="1" t="s">
        <v>10</v>
      </c>
      <c r="N26" s="4">
        <v>400000</v>
      </c>
      <c r="O26" s="4">
        <v>400000</v>
      </c>
      <c r="P26" s="4">
        <v>400000</v>
      </c>
      <c r="Q26" s="4"/>
      <c r="R26" s="4"/>
    </row>
    <row r="27" spans="1:18" x14ac:dyDescent="0.25">
      <c r="A27" s="2" t="s">
        <v>27</v>
      </c>
      <c r="B27" s="2">
        <v>3113</v>
      </c>
      <c r="C27" s="3">
        <v>5331</v>
      </c>
      <c r="D27" s="1" t="s">
        <v>26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285</v>
      </c>
      <c r="L27" s="1" t="s">
        <v>267</v>
      </c>
      <c r="M27" s="1" t="s">
        <v>10</v>
      </c>
      <c r="N27" s="4">
        <v>14500000</v>
      </c>
      <c r="O27" s="4">
        <v>14500000</v>
      </c>
      <c r="P27" s="4">
        <v>14500000</v>
      </c>
      <c r="Q27" s="4">
        <f>SUM(O27:O36)</f>
        <v>56529100</v>
      </c>
      <c r="R27" s="4">
        <f>SUM(P27:P36)</f>
        <v>14700000</v>
      </c>
    </row>
    <row r="28" spans="1:18" x14ac:dyDescent="0.25">
      <c r="A28" s="2" t="s">
        <v>27</v>
      </c>
      <c r="B28" s="2">
        <v>3113</v>
      </c>
      <c r="C28" s="3">
        <v>5331</v>
      </c>
      <c r="D28" s="1" t="s">
        <v>301</v>
      </c>
      <c r="E28" s="1">
        <v>81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359</v>
      </c>
      <c r="L28" s="1" t="s">
        <v>335</v>
      </c>
      <c r="M28" s="1" t="s">
        <v>10</v>
      </c>
      <c r="N28" s="4">
        <v>0</v>
      </c>
      <c r="O28" s="4">
        <v>0</v>
      </c>
      <c r="P28" s="4">
        <v>0</v>
      </c>
      <c r="Q28" s="4"/>
      <c r="R28" s="4"/>
    </row>
    <row r="29" spans="1:18" s="135" customFormat="1" x14ac:dyDescent="0.25">
      <c r="A29" s="2" t="s">
        <v>27</v>
      </c>
      <c r="B29" s="2">
        <v>3113</v>
      </c>
      <c r="C29" s="3">
        <v>5336</v>
      </c>
      <c r="D29" s="1" t="s">
        <v>426</v>
      </c>
      <c r="E29" s="1">
        <v>115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359</v>
      </c>
      <c r="L29" s="1" t="s">
        <v>335</v>
      </c>
      <c r="M29" s="1" t="s">
        <v>10</v>
      </c>
      <c r="N29" s="4">
        <v>0</v>
      </c>
      <c r="O29" s="4">
        <v>91900</v>
      </c>
      <c r="P29" s="4">
        <v>0</v>
      </c>
      <c r="Q29" s="4"/>
      <c r="R29" s="4"/>
    </row>
    <row r="30" spans="1:18" s="135" customFormat="1" x14ac:dyDescent="0.25">
      <c r="A30" s="2" t="s">
        <v>27</v>
      </c>
      <c r="B30" s="2">
        <v>3113</v>
      </c>
      <c r="C30" s="3">
        <v>5336</v>
      </c>
      <c r="D30" s="1" t="s">
        <v>427</v>
      </c>
      <c r="E30" s="1">
        <v>33092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359</v>
      </c>
      <c r="L30" s="1" t="s">
        <v>335</v>
      </c>
      <c r="M30" s="1" t="s">
        <v>10</v>
      </c>
      <c r="N30" s="4">
        <v>0</v>
      </c>
      <c r="O30" s="4">
        <v>2237200</v>
      </c>
      <c r="P30" s="4">
        <v>0</v>
      </c>
      <c r="Q30" s="4"/>
      <c r="R30" s="4"/>
    </row>
    <row r="31" spans="1:18" s="135" customFormat="1" x14ac:dyDescent="0.25">
      <c r="A31" s="2" t="s">
        <v>27</v>
      </c>
      <c r="B31" s="2">
        <v>3113</v>
      </c>
      <c r="C31" s="3">
        <v>5336</v>
      </c>
      <c r="D31" s="1" t="s">
        <v>300</v>
      </c>
      <c r="E31" s="1">
        <v>96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359</v>
      </c>
      <c r="L31" s="1" t="s">
        <v>335</v>
      </c>
      <c r="M31" s="1" t="s">
        <v>10</v>
      </c>
      <c r="N31" s="4">
        <v>0</v>
      </c>
      <c r="O31" s="4">
        <v>0</v>
      </c>
      <c r="P31" s="4">
        <v>0</v>
      </c>
      <c r="Q31" s="4"/>
      <c r="R31" s="4"/>
    </row>
    <row r="32" spans="1:18" x14ac:dyDescent="0.25">
      <c r="A32" s="2" t="s">
        <v>27</v>
      </c>
      <c r="B32" s="2">
        <v>3113</v>
      </c>
      <c r="C32" s="3">
        <v>5171</v>
      </c>
      <c r="D32" s="1" t="s">
        <v>28</v>
      </c>
      <c r="E32" s="1">
        <v>0</v>
      </c>
      <c r="F32" s="1">
        <v>440</v>
      </c>
      <c r="G32" s="1">
        <v>0</v>
      </c>
      <c r="H32" s="1">
        <v>4</v>
      </c>
      <c r="I32" s="1" t="s">
        <v>25</v>
      </c>
      <c r="J32" s="1" t="s">
        <v>25</v>
      </c>
      <c r="K32" s="1" t="s">
        <v>267</v>
      </c>
      <c r="L32" s="1" t="s">
        <v>267</v>
      </c>
      <c r="M32" s="1" t="s">
        <v>10</v>
      </c>
      <c r="N32" s="4">
        <v>200000</v>
      </c>
      <c r="O32" s="4">
        <v>200000</v>
      </c>
      <c r="P32" s="4">
        <v>200000</v>
      </c>
      <c r="Q32" s="4"/>
      <c r="R32" s="4"/>
    </row>
    <row r="33" spans="1:18" x14ac:dyDescent="0.25">
      <c r="A33" s="2" t="s">
        <v>27</v>
      </c>
      <c r="B33" s="2">
        <v>3113</v>
      </c>
      <c r="C33" s="3">
        <v>6121</v>
      </c>
      <c r="D33" s="1" t="s">
        <v>29</v>
      </c>
      <c r="E33" s="1">
        <v>0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267</v>
      </c>
      <c r="L33" s="1" t="s">
        <v>267</v>
      </c>
      <c r="M33" s="1" t="s">
        <v>13</v>
      </c>
      <c r="N33" s="4">
        <v>0</v>
      </c>
      <c r="O33" s="4">
        <v>0</v>
      </c>
      <c r="P33" s="4">
        <v>0</v>
      </c>
      <c r="Q33" s="4"/>
      <c r="R33" s="4"/>
    </row>
    <row r="34" spans="1:18" x14ac:dyDescent="0.25">
      <c r="A34" s="2" t="s">
        <v>27</v>
      </c>
      <c r="B34" s="2">
        <v>3113</v>
      </c>
      <c r="C34" s="3">
        <v>6121</v>
      </c>
      <c r="D34" s="1" t="s">
        <v>30</v>
      </c>
      <c r="E34" s="1">
        <v>90</v>
      </c>
      <c r="F34" s="1">
        <v>420</v>
      </c>
      <c r="G34" s="1">
        <v>81530000000</v>
      </c>
      <c r="H34" s="1">
        <v>4</v>
      </c>
      <c r="I34" s="1" t="s">
        <v>20</v>
      </c>
      <c r="J34" s="1" t="s">
        <v>20</v>
      </c>
      <c r="K34" s="156" t="s">
        <v>309</v>
      </c>
      <c r="L34" s="1" t="s">
        <v>335</v>
      </c>
      <c r="M34" s="1" t="s">
        <v>13</v>
      </c>
      <c r="N34" s="4">
        <v>0</v>
      </c>
      <c r="O34" s="4">
        <v>20000000</v>
      </c>
      <c r="P34" s="4">
        <v>0</v>
      </c>
      <c r="Q34" s="4"/>
      <c r="R34" s="4"/>
    </row>
    <row r="35" spans="1:18" s="135" customFormat="1" x14ac:dyDescent="0.25">
      <c r="A35" s="2" t="s">
        <v>27</v>
      </c>
      <c r="B35" s="2">
        <v>3113</v>
      </c>
      <c r="C35" s="3">
        <v>6121</v>
      </c>
      <c r="D35" s="1" t="s">
        <v>30</v>
      </c>
      <c r="E35" s="1">
        <v>84</v>
      </c>
      <c r="F35" s="1">
        <v>420</v>
      </c>
      <c r="G35" s="1">
        <v>81530000000</v>
      </c>
      <c r="H35" s="1">
        <v>4</v>
      </c>
      <c r="I35" s="1" t="s">
        <v>20</v>
      </c>
      <c r="J35" s="1" t="s">
        <v>20</v>
      </c>
      <c r="K35" s="156" t="s">
        <v>309</v>
      </c>
      <c r="L35" s="1" t="s">
        <v>335</v>
      </c>
      <c r="M35" s="1" t="s">
        <v>13</v>
      </c>
      <c r="N35" s="4">
        <v>0</v>
      </c>
      <c r="O35" s="4">
        <v>0</v>
      </c>
      <c r="P35" s="4">
        <v>0</v>
      </c>
      <c r="Q35" s="4"/>
      <c r="R35" s="4"/>
    </row>
    <row r="36" spans="1:18" s="135" customFormat="1" x14ac:dyDescent="0.25">
      <c r="A36" s="2" t="s">
        <v>27</v>
      </c>
      <c r="B36" s="2">
        <v>3113</v>
      </c>
      <c r="C36" s="3">
        <v>6121</v>
      </c>
      <c r="D36" s="1" t="s">
        <v>30</v>
      </c>
      <c r="E36" s="1">
        <v>148</v>
      </c>
      <c r="F36" s="1">
        <v>420</v>
      </c>
      <c r="G36" s="1">
        <v>81530000000</v>
      </c>
      <c r="H36" s="1">
        <v>4</v>
      </c>
      <c r="I36" s="1" t="s">
        <v>20</v>
      </c>
      <c r="J36" s="1" t="s">
        <v>20</v>
      </c>
      <c r="K36" s="156" t="s">
        <v>309</v>
      </c>
      <c r="L36" s="1" t="s">
        <v>335</v>
      </c>
      <c r="M36" s="1" t="s">
        <v>13</v>
      </c>
      <c r="N36" s="4">
        <v>0</v>
      </c>
      <c r="O36" s="4">
        <v>19500000</v>
      </c>
      <c r="P36" s="4">
        <v>0</v>
      </c>
      <c r="Q36" s="4"/>
      <c r="R36" s="4"/>
    </row>
    <row r="37" spans="1:18" x14ac:dyDescent="0.25">
      <c r="A37" s="2" t="s">
        <v>32</v>
      </c>
      <c r="B37" s="2">
        <v>3314</v>
      </c>
      <c r="C37" s="3">
        <v>5136</v>
      </c>
      <c r="D37" s="1" t="s">
        <v>31</v>
      </c>
      <c r="E37" s="1">
        <v>0</v>
      </c>
      <c r="F37" s="1">
        <v>610</v>
      </c>
      <c r="G37" s="1">
        <v>0</v>
      </c>
      <c r="H37" s="1">
        <v>6</v>
      </c>
      <c r="I37" s="1" t="s">
        <v>328</v>
      </c>
      <c r="J37" s="1" t="s">
        <v>328</v>
      </c>
      <c r="K37" s="1" t="s">
        <v>267</v>
      </c>
      <c r="L37" s="1" t="s">
        <v>267</v>
      </c>
      <c r="M37" s="1" t="s">
        <v>10</v>
      </c>
      <c r="N37" s="4">
        <v>60000</v>
      </c>
      <c r="O37" s="4">
        <v>60000</v>
      </c>
      <c r="P37" s="4">
        <v>60000</v>
      </c>
      <c r="Q37" s="4">
        <f>SUM(O37:O42)</f>
        <v>12103600</v>
      </c>
      <c r="R37" s="4">
        <f>SUM(P37:P42)</f>
        <v>12080000</v>
      </c>
    </row>
    <row r="38" spans="1:18" s="135" customFormat="1" x14ac:dyDescent="0.25">
      <c r="A38" s="2" t="s">
        <v>32</v>
      </c>
      <c r="B38" s="2">
        <v>3314</v>
      </c>
      <c r="C38" s="3">
        <v>5136</v>
      </c>
      <c r="D38" s="1" t="s">
        <v>31</v>
      </c>
      <c r="E38" s="1">
        <v>81</v>
      </c>
      <c r="F38" s="1">
        <v>610</v>
      </c>
      <c r="G38" s="1">
        <v>0</v>
      </c>
      <c r="H38" s="1">
        <v>6</v>
      </c>
      <c r="I38" s="1" t="s">
        <v>328</v>
      </c>
      <c r="J38" s="1" t="s">
        <v>328</v>
      </c>
      <c r="K38" s="1" t="s">
        <v>359</v>
      </c>
      <c r="L38" s="1" t="s">
        <v>335</v>
      </c>
      <c r="M38" s="1" t="s">
        <v>10</v>
      </c>
      <c r="N38" s="4">
        <v>0</v>
      </c>
      <c r="O38" s="4">
        <v>23600</v>
      </c>
      <c r="P38" s="4">
        <v>0</v>
      </c>
      <c r="Q38" s="4"/>
      <c r="R38" s="4"/>
    </row>
    <row r="39" spans="1:18" x14ac:dyDescent="0.25">
      <c r="A39" s="2" t="s">
        <v>32</v>
      </c>
      <c r="B39" s="2">
        <v>3314</v>
      </c>
      <c r="C39" s="3">
        <v>5137</v>
      </c>
      <c r="D39" s="1" t="s">
        <v>33</v>
      </c>
      <c r="E39" s="1">
        <v>0</v>
      </c>
      <c r="F39" s="1">
        <v>610</v>
      </c>
      <c r="G39" s="1">
        <v>0</v>
      </c>
      <c r="H39" s="1">
        <v>6</v>
      </c>
      <c r="I39" s="1" t="s">
        <v>328</v>
      </c>
      <c r="J39" s="1" t="s">
        <v>328</v>
      </c>
      <c r="K39" s="1" t="s">
        <v>267</v>
      </c>
      <c r="L39" s="1" t="s">
        <v>267</v>
      </c>
      <c r="M39" s="1" t="s">
        <v>10</v>
      </c>
      <c r="N39" s="4">
        <v>10000</v>
      </c>
      <c r="O39" s="4">
        <v>10000</v>
      </c>
      <c r="P39" s="4">
        <v>10000</v>
      </c>
      <c r="Q39" s="4"/>
      <c r="R39" s="4"/>
    </row>
    <row r="40" spans="1:18" x14ac:dyDescent="0.25">
      <c r="A40" s="2" t="s">
        <v>32</v>
      </c>
      <c r="B40" s="2">
        <v>3314</v>
      </c>
      <c r="C40" s="3">
        <v>5139</v>
      </c>
      <c r="D40" s="1" t="s">
        <v>34</v>
      </c>
      <c r="E40" s="1">
        <v>0</v>
      </c>
      <c r="F40" s="1">
        <v>610</v>
      </c>
      <c r="G40" s="1">
        <v>0</v>
      </c>
      <c r="H40" s="1">
        <v>6</v>
      </c>
      <c r="I40" s="1" t="s">
        <v>328</v>
      </c>
      <c r="J40" s="1" t="s">
        <v>328</v>
      </c>
      <c r="K40" s="1" t="s">
        <v>267</v>
      </c>
      <c r="L40" s="1" t="s">
        <v>267</v>
      </c>
      <c r="M40" s="1" t="s">
        <v>10</v>
      </c>
      <c r="N40" s="4">
        <v>10000</v>
      </c>
      <c r="O40" s="4">
        <v>10000</v>
      </c>
      <c r="P40" s="4">
        <v>10000</v>
      </c>
      <c r="Q40" s="4"/>
      <c r="R40" s="4"/>
    </row>
    <row r="41" spans="1:18" s="135" customFormat="1" x14ac:dyDescent="0.25">
      <c r="A41" s="2" t="s">
        <v>32</v>
      </c>
      <c r="B41" s="2">
        <v>3314</v>
      </c>
      <c r="C41" s="3">
        <v>5137</v>
      </c>
      <c r="D41" s="1" t="s">
        <v>33</v>
      </c>
      <c r="E41" s="1">
        <v>0</v>
      </c>
      <c r="F41" s="1">
        <v>620</v>
      </c>
      <c r="G41" s="1">
        <v>0</v>
      </c>
      <c r="H41" s="1">
        <v>6</v>
      </c>
      <c r="I41" s="1" t="s">
        <v>20</v>
      </c>
      <c r="J41" s="1" t="s">
        <v>20</v>
      </c>
      <c r="K41" s="1" t="s">
        <v>267</v>
      </c>
      <c r="L41" s="1" t="s">
        <v>267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x14ac:dyDescent="0.25">
      <c r="A42" s="2" t="s">
        <v>32</v>
      </c>
      <c r="B42" s="2">
        <v>3314</v>
      </c>
      <c r="C42" s="3">
        <v>6121</v>
      </c>
      <c r="D42" s="1" t="s">
        <v>35</v>
      </c>
      <c r="E42" s="1">
        <v>0</v>
      </c>
      <c r="F42" s="1">
        <v>620</v>
      </c>
      <c r="G42" s="1">
        <v>0</v>
      </c>
      <c r="H42" s="1">
        <v>6</v>
      </c>
      <c r="I42" s="1" t="s">
        <v>20</v>
      </c>
      <c r="J42" s="1" t="s">
        <v>20</v>
      </c>
      <c r="K42" s="156" t="s">
        <v>269</v>
      </c>
      <c r="L42" s="1" t="s">
        <v>335</v>
      </c>
      <c r="M42" s="1" t="s">
        <v>13</v>
      </c>
      <c r="N42" s="4">
        <v>12000000</v>
      </c>
      <c r="O42" s="4">
        <v>12000000</v>
      </c>
      <c r="P42" s="4">
        <v>12000000</v>
      </c>
      <c r="Q42" s="4"/>
      <c r="R42" s="4"/>
    </row>
    <row r="43" spans="1:18" x14ac:dyDescent="0.25">
      <c r="A43" s="2" t="s">
        <v>37</v>
      </c>
      <c r="B43" s="2">
        <v>3392</v>
      </c>
      <c r="C43" s="3">
        <v>5152</v>
      </c>
      <c r="D43" s="1" t="s">
        <v>36</v>
      </c>
      <c r="E43" s="1">
        <v>0</v>
      </c>
      <c r="F43" s="1">
        <v>620</v>
      </c>
      <c r="G43" s="1">
        <v>0</v>
      </c>
      <c r="H43" s="1">
        <v>6</v>
      </c>
      <c r="I43" s="1" t="s">
        <v>20</v>
      </c>
      <c r="J43" s="1" t="s">
        <v>20</v>
      </c>
      <c r="K43" s="1" t="s">
        <v>267</v>
      </c>
      <c r="L43" s="1" t="s">
        <v>267</v>
      </c>
      <c r="M43" s="1" t="s">
        <v>10</v>
      </c>
      <c r="N43" s="4">
        <v>1000000</v>
      </c>
      <c r="O43" s="4">
        <v>1000000</v>
      </c>
      <c r="P43" s="4">
        <v>1000000</v>
      </c>
      <c r="Q43" s="4">
        <f>SUM(O43:O47)</f>
        <v>1255000</v>
      </c>
      <c r="R43" s="4">
        <f>SUM(P43:P46)</f>
        <v>1255000</v>
      </c>
    </row>
    <row r="44" spans="1:18" x14ac:dyDescent="0.25">
      <c r="A44" s="2" t="s">
        <v>37</v>
      </c>
      <c r="B44" s="2">
        <v>3392</v>
      </c>
      <c r="C44" s="3">
        <v>5169</v>
      </c>
      <c r="D44" s="1" t="s">
        <v>38</v>
      </c>
      <c r="E44" s="1">
        <v>0</v>
      </c>
      <c r="F44" s="1">
        <v>620</v>
      </c>
      <c r="G44" s="1">
        <v>0</v>
      </c>
      <c r="H44" s="1">
        <v>6</v>
      </c>
      <c r="I44" s="1" t="s">
        <v>20</v>
      </c>
      <c r="J44" s="1" t="s">
        <v>20</v>
      </c>
      <c r="K44" s="1" t="s">
        <v>267</v>
      </c>
      <c r="L44" s="1" t="s">
        <v>267</v>
      </c>
      <c r="M44" s="1" t="s">
        <v>10</v>
      </c>
      <c r="N44" s="4">
        <v>100000</v>
      </c>
      <c r="O44" s="4">
        <v>100000</v>
      </c>
      <c r="P44" s="4">
        <v>100000</v>
      </c>
      <c r="Q44" s="4"/>
      <c r="R44" s="4"/>
    </row>
    <row r="45" spans="1:18" x14ac:dyDescent="0.25">
      <c r="A45" s="2" t="s">
        <v>37</v>
      </c>
      <c r="B45" s="2">
        <v>3392</v>
      </c>
      <c r="C45" s="3">
        <v>5169</v>
      </c>
      <c r="D45" s="1" t="s">
        <v>39</v>
      </c>
      <c r="E45" s="1">
        <v>0</v>
      </c>
      <c r="F45" s="1">
        <v>620</v>
      </c>
      <c r="G45" s="1">
        <v>0</v>
      </c>
      <c r="H45" s="1">
        <v>6</v>
      </c>
      <c r="I45" s="1" t="s">
        <v>20</v>
      </c>
      <c r="J45" s="1" t="s">
        <v>20</v>
      </c>
      <c r="K45" s="1" t="s">
        <v>267</v>
      </c>
      <c r="L45" s="1" t="s">
        <v>267</v>
      </c>
      <c r="M45" s="1" t="s">
        <v>10</v>
      </c>
      <c r="N45" s="4">
        <v>100000</v>
      </c>
      <c r="O45" s="4">
        <v>100000</v>
      </c>
      <c r="P45" s="4">
        <v>100000</v>
      </c>
      <c r="Q45" s="4"/>
      <c r="R45" s="4"/>
    </row>
    <row r="46" spans="1:18" x14ac:dyDescent="0.25">
      <c r="A46" s="2" t="s">
        <v>37</v>
      </c>
      <c r="B46" s="2">
        <v>3392</v>
      </c>
      <c r="C46" s="3">
        <v>5222</v>
      </c>
      <c r="D46" s="1" t="s">
        <v>40</v>
      </c>
      <c r="E46" s="1">
        <v>0</v>
      </c>
      <c r="F46" s="1">
        <v>620</v>
      </c>
      <c r="G46" s="1">
        <v>0</v>
      </c>
      <c r="H46" s="1">
        <v>6</v>
      </c>
      <c r="I46" s="1" t="s">
        <v>20</v>
      </c>
      <c r="J46" s="1" t="s">
        <v>20</v>
      </c>
      <c r="K46" s="1" t="s">
        <v>267</v>
      </c>
      <c r="L46" s="1" t="s">
        <v>267</v>
      </c>
      <c r="M46" s="1" t="s">
        <v>10</v>
      </c>
      <c r="N46" s="4">
        <v>55000</v>
      </c>
      <c r="O46" s="4">
        <v>55000</v>
      </c>
      <c r="P46" s="4">
        <v>55000</v>
      </c>
      <c r="Q46" s="4"/>
      <c r="R46" s="4"/>
    </row>
    <row r="47" spans="1:18" s="135" customFormat="1" x14ac:dyDescent="0.25">
      <c r="A47" s="2" t="s">
        <v>37</v>
      </c>
      <c r="B47" s="2">
        <v>3392</v>
      </c>
      <c r="C47" s="3">
        <v>5222</v>
      </c>
      <c r="D47" s="1" t="s">
        <v>46</v>
      </c>
      <c r="E47" s="1">
        <v>98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" t="s">
        <v>359</v>
      </c>
      <c r="L47" s="1" t="s">
        <v>335</v>
      </c>
      <c r="M47" s="1" t="s">
        <v>10</v>
      </c>
      <c r="N47" s="4">
        <v>0</v>
      </c>
      <c r="O47" s="4">
        <v>0</v>
      </c>
      <c r="P47" s="4">
        <v>0</v>
      </c>
      <c r="Q47" s="4"/>
      <c r="R47" s="4"/>
    </row>
    <row r="48" spans="1:18" x14ac:dyDescent="0.25">
      <c r="A48" s="2" t="s">
        <v>42</v>
      </c>
      <c r="B48" s="2">
        <v>3399</v>
      </c>
      <c r="C48" s="3">
        <v>5179</v>
      </c>
      <c r="D48" s="1" t="s">
        <v>41</v>
      </c>
      <c r="E48" s="1">
        <v>0</v>
      </c>
      <c r="F48" s="1">
        <v>660</v>
      </c>
      <c r="G48" s="1">
        <v>0</v>
      </c>
      <c r="H48" s="1">
        <v>6</v>
      </c>
      <c r="I48" s="1" t="s">
        <v>356</v>
      </c>
      <c r="J48" s="1" t="s">
        <v>356</v>
      </c>
      <c r="K48" s="1" t="s">
        <v>267</v>
      </c>
      <c r="L48" s="1" t="s">
        <v>267</v>
      </c>
      <c r="M48" s="1" t="s">
        <v>10</v>
      </c>
      <c r="N48" s="4">
        <v>10000</v>
      </c>
      <c r="O48" s="4">
        <v>10000</v>
      </c>
      <c r="P48" s="4">
        <v>10000</v>
      </c>
      <c r="Q48" s="4">
        <f>SUM(O48:O49)</f>
        <v>120000</v>
      </c>
      <c r="R48" s="4">
        <f>SUM(P48:P49)</f>
        <v>120000</v>
      </c>
    </row>
    <row r="49" spans="1:18" x14ac:dyDescent="0.25">
      <c r="A49" s="2" t="s">
        <v>42</v>
      </c>
      <c r="B49" s="2">
        <v>3399</v>
      </c>
      <c r="C49" s="3">
        <v>5194</v>
      </c>
      <c r="D49" s="1" t="s">
        <v>43</v>
      </c>
      <c r="E49" s="1">
        <v>0</v>
      </c>
      <c r="F49" s="1">
        <v>660</v>
      </c>
      <c r="G49" s="1">
        <v>0</v>
      </c>
      <c r="H49" s="1">
        <v>6</v>
      </c>
      <c r="I49" s="1" t="s">
        <v>356</v>
      </c>
      <c r="J49" s="1" t="s">
        <v>356</v>
      </c>
      <c r="K49" s="1" t="s">
        <v>267</v>
      </c>
      <c r="L49" s="1" t="s">
        <v>267</v>
      </c>
      <c r="M49" s="1" t="s">
        <v>10</v>
      </c>
      <c r="N49" s="4">
        <v>110000</v>
      </c>
      <c r="O49" s="4">
        <v>110000</v>
      </c>
      <c r="P49" s="4">
        <v>110000</v>
      </c>
      <c r="Q49" s="4"/>
      <c r="R49" s="4"/>
    </row>
    <row r="50" spans="1:18" x14ac:dyDescent="0.25">
      <c r="A50" s="2" t="s">
        <v>45</v>
      </c>
      <c r="B50" s="2">
        <v>3399</v>
      </c>
      <c r="C50" s="3">
        <v>5169</v>
      </c>
      <c r="D50" s="1" t="s">
        <v>44</v>
      </c>
      <c r="E50" s="1">
        <v>0</v>
      </c>
      <c r="F50" s="1">
        <v>610</v>
      </c>
      <c r="G50" s="1">
        <v>0</v>
      </c>
      <c r="H50" s="1">
        <v>6</v>
      </c>
      <c r="I50" s="1" t="s">
        <v>328</v>
      </c>
      <c r="J50" s="1" t="s">
        <v>328</v>
      </c>
      <c r="K50" s="1" t="s">
        <v>267</v>
      </c>
      <c r="L50" s="1" t="s">
        <v>267</v>
      </c>
      <c r="M50" s="1" t="s">
        <v>10</v>
      </c>
      <c r="N50" s="4">
        <v>900000</v>
      </c>
      <c r="O50" s="4">
        <v>900000</v>
      </c>
      <c r="P50" s="4">
        <v>900000</v>
      </c>
      <c r="Q50" s="4">
        <f>SUM(O50:O51)</f>
        <v>900000</v>
      </c>
      <c r="R50" s="4">
        <f>SUM(P50:P51)</f>
        <v>900000</v>
      </c>
    </row>
    <row r="51" spans="1:18" x14ac:dyDescent="0.25">
      <c r="A51" s="2" t="s">
        <v>45</v>
      </c>
      <c r="B51" s="2">
        <v>3399</v>
      </c>
      <c r="C51" s="3">
        <v>6121</v>
      </c>
      <c r="D51" s="1" t="s">
        <v>46</v>
      </c>
      <c r="E51" s="1">
        <v>98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359</v>
      </c>
      <c r="L51" s="1" t="s">
        <v>335</v>
      </c>
      <c r="M51" s="1" t="s">
        <v>10</v>
      </c>
      <c r="N51" s="4">
        <v>0</v>
      </c>
      <c r="O51" s="4">
        <v>0</v>
      </c>
      <c r="P51" s="4">
        <v>0</v>
      </c>
      <c r="Q51" s="4"/>
      <c r="R51" s="4"/>
    </row>
    <row r="52" spans="1:18" x14ac:dyDescent="0.25">
      <c r="A52" s="2" t="s">
        <v>48</v>
      </c>
      <c r="B52" s="2">
        <v>3419</v>
      </c>
      <c r="C52" s="3">
        <v>5139</v>
      </c>
      <c r="D52" s="1" t="s">
        <v>47</v>
      </c>
      <c r="E52" s="1">
        <v>0</v>
      </c>
      <c r="F52" s="1">
        <v>420</v>
      </c>
      <c r="G52" s="1">
        <v>0</v>
      </c>
      <c r="H52" s="1">
        <v>4</v>
      </c>
      <c r="I52" s="1" t="s">
        <v>20</v>
      </c>
      <c r="J52" s="1" t="s">
        <v>20</v>
      </c>
      <c r="K52" s="1" t="s">
        <v>267</v>
      </c>
      <c r="L52" s="1" t="s">
        <v>267</v>
      </c>
      <c r="M52" s="1" t="s">
        <v>10</v>
      </c>
      <c r="N52" s="4">
        <v>100000</v>
      </c>
      <c r="O52" s="4">
        <v>100000</v>
      </c>
      <c r="P52" s="4">
        <v>100000</v>
      </c>
      <c r="Q52" s="4">
        <f>SUM(O52:O56)</f>
        <v>4348000</v>
      </c>
      <c r="R52" s="4">
        <f>SUM(P52:P56)</f>
        <v>4105000</v>
      </c>
    </row>
    <row r="53" spans="1:18" x14ac:dyDescent="0.25">
      <c r="A53" s="2" t="s">
        <v>48</v>
      </c>
      <c r="B53" s="2">
        <v>3419</v>
      </c>
      <c r="C53" s="3">
        <v>5222</v>
      </c>
      <c r="D53" s="1" t="s">
        <v>49</v>
      </c>
      <c r="E53" s="1">
        <v>0</v>
      </c>
      <c r="F53" s="1">
        <v>420</v>
      </c>
      <c r="G53" s="1">
        <v>0</v>
      </c>
      <c r="H53" s="1">
        <v>4</v>
      </c>
      <c r="I53" s="1" t="s">
        <v>20</v>
      </c>
      <c r="J53" s="1" t="s">
        <v>20</v>
      </c>
      <c r="K53" s="1" t="s">
        <v>267</v>
      </c>
      <c r="L53" s="1" t="s">
        <v>267</v>
      </c>
      <c r="M53" s="1" t="s">
        <v>10</v>
      </c>
      <c r="N53" s="4">
        <v>1005000</v>
      </c>
      <c r="O53" s="4">
        <v>1005000</v>
      </c>
      <c r="P53" s="4">
        <v>1005000</v>
      </c>
      <c r="Q53" s="4"/>
      <c r="R53" s="4"/>
    </row>
    <row r="54" spans="1:18" s="135" customFormat="1" x14ac:dyDescent="0.25">
      <c r="A54" s="2" t="s">
        <v>48</v>
      </c>
      <c r="B54" s="2">
        <v>3419</v>
      </c>
      <c r="C54" s="3">
        <v>5222</v>
      </c>
      <c r="D54" s="1" t="s">
        <v>49</v>
      </c>
      <c r="E54" s="1">
        <v>98</v>
      </c>
      <c r="F54" s="1">
        <v>420</v>
      </c>
      <c r="G54" s="1">
        <v>0</v>
      </c>
      <c r="H54" s="1">
        <v>4</v>
      </c>
      <c r="I54" s="1" t="s">
        <v>20</v>
      </c>
      <c r="J54" s="1" t="s">
        <v>20</v>
      </c>
      <c r="K54" s="1" t="s">
        <v>359</v>
      </c>
      <c r="L54" s="1" t="s">
        <v>335</v>
      </c>
      <c r="M54" s="1" t="s">
        <v>10</v>
      </c>
      <c r="N54" s="4">
        <v>0</v>
      </c>
      <c r="O54" s="4">
        <v>243000</v>
      </c>
      <c r="P54" s="4">
        <v>0</v>
      </c>
      <c r="Q54" s="4"/>
      <c r="R54" s="4"/>
    </row>
    <row r="55" spans="1:18" s="135" customFormat="1" x14ac:dyDescent="0.25">
      <c r="A55" s="2" t="s">
        <v>48</v>
      </c>
      <c r="B55" s="2">
        <v>3419</v>
      </c>
      <c r="C55" s="3">
        <v>5222</v>
      </c>
      <c r="D55" s="1" t="s">
        <v>49</v>
      </c>
      <c r="E55" s="1">
        <v>98</v>
      </c>
      <c r="F55" s="1">
        <v>420</v>
      </c>
      <c r="G55" s="1">
        <v>0</v>
      </c>
      <c r="H55" s="1">
        <v>4</v>
      </c>
      <c r="I55" s="1" t="s">
        <v>20</v>
      </c>
      <c r="J55" s="1" t="s">
        <v>20</v>
      </c>
      <c r="K55" s="1" t="s">
        <v>359</v>
      </c>
      <c r="L55" s="1" t="s">
        <v>335</v>
      </c>
      <c r="M55" s="1" t="s">
        <v>10</v>
      </c>
      <c r="N55" s="4">
        <v>0</v>
      </c>
      <c r="O55" s="4">
        <v>0</v>
      </c>
      <c r="P55" s="4">
        <v>0</v>
      </c>
      <c r="Q55" s="4"/>
      <c r="R55" s="4"/>
    </row>
    <row r="56" spans="1:18" x14ac:dyDescent="0.25">
      <c r="A56" s="2" t="s">
        <v>48</v>
      </c>
      <c r="B56" s="2">
        <v>3419</v>
      </c>
      <c r="C56" s="3">
        <v>5331</v>
      </c>
      <c r="D56" s="1" t="s">
        <v>50</v>
      </c>
      <c r="E56" s="1">
        <v>0</v>
      </c>
      <c r="F56" s="1">
        <v>420</v>
      </c>
      <c r="G56" s="1">
        <v>0</v>
      </c>
      <c r="H56" s="1">
        <v>4</v>
      </c>
      <c r="I56" s="1" t="s">
        <v>20</v>
      </c>
      <c r="J56" s="1" t="s">
        <v>20</v>
      </c>
      <c r="K56" s="1" t="s">
        <v>286</v>
      </c>
      <c r="L56" s="1" t="s">
        <v>267</v>
      </c>
      <c r="M56" s="1" t="s">
        <v>10</v>
      </c>
      <c r="N56" s="4">
        <v>3000000</v>
      </c>
      <c r="O56" s="4">
        <v>3000000</v>
      </c>
      <c r="P56" s="4">
        <v>3000000</v>
      </c>
      <c r="Q56" s="4"/>
      <c r="R56" s="4"/>
    </row>
    <row r="57" spans="1:18" x14ac:dyDescent="0.25">
      <c r="A57" s="2" t="s">
        <v>52</v>
      </c>
      <c r="B57" s="2">
        <v>3421</v>
      </c>
      <c r="C57" s="7">
        <v>5222</v>
      </c>
      <c r="D57" s="1" t="s">
        <v>51</v>
      </c>
      <c r="E57" s="1">
        <v>0</v>
      </c>
      <c r="F57" s="1">
        <v>420</v>
      </c>
      <c r="G57" s="1">
        <v>0</v>
      </c>
      <c r="H57" s="2">
        <v>4</v>
      </c>
      <c r="I57" s="1" t="s">
        <v>20</v>
      </c>
      <c r="J57" s="1" t="s">
        <v>20</v>
      </c>
      <c r="K57" s="1" t="s">
        <v>267</v>
      </c>
      <c r="L57" s="1" t="s">
        <v>267</v>
      </c>
      <c r="M57" s="1" t="s">
        <v>10</v>
      </c>
      <c r="N57" s="8">
        <v>500000</v>
      </c>
      <c r="O57" s="8">
        <v>500000</v>
      </c>
      <c r="P57" s="8">
        <v>500000</v>
      </c>
      <c r="Q57" s="8">
        <f t="shared" ref="Q57:R59" si="0">SUM(O57)</f>
        <v>500000</v>
      </c>
      <c r="R57" s="8">
        <f t="shared" si="0"/>
        <v>500000</v>
      </c>
    </row>
    <row r="58" spans="1:18" s="135" customFormat="1" x14ac:dyDescent="0.25">
      <c r="A58" s="2" t="s">
        <v>52</v>
      </c>
      <c r="B58" s="2">
        <v>3421</v>
      </c>
      <c r="C58" s="7">
        <v>5222</v>
      </c>
      <c r="D58" s="1" t="s">
        <v>312</v>
      </c>
      <c r="E58" s="1">
        <v>98</v>
      </c>
      <c r="F58" s="1">
        <v>420</v>
      </c>
      <c r="G58" s="1">
        <v>0</v>
      </c>
      <c r="H58" s="2">
        <v>4</v>
      </c>
      <c r="I58" s="1" t="s">
        <v>20</v>
      </c>
      <c r="J58" s="1" t="s">
        <v>20</v>
      </c>
      <c r="K58" s="1" t="s">
        <v>359</v>
      </c>
      <c r="L58" s="1" t="s">
        <v>335</v>
      </c>
      <c r="M58" s="1" t="s">
        <v>10</v>
      </c>
      <c r="N58" s="8">
        <v>0</v>
      </c>
      <c r="O58" s="8">
        <v>243000</v>
      </c>
      <c r="P58" s="8">
        <v>0</v>
      </c>
      <c r="Q58" s="8">
        <f t="shared" si="0"/>
        <v>243000</v>
      </c>
      <c r="R58" s="8">
        <f t="shared" si="0"/>
        <v>0</v>
      </c>
    </row>
    <row r="59" spans="1:18" s="135" customFormat="1" x14ac:dyDescent="0.25">
      <c r="A59" s="2" t="s">
        <v>52</v>
      </c>
      <c r="B59" s="2">
        <v>3421</v>
      </c>
      <c r="C59" s="7">
        <v>5222</v>
      </c>
      <c r="D59" s="1" t="s">
        <v>312</v>
      </c>
      <c r="E59" s="1">
        <v>98</v>
      </c>
      <c r="F59" s="1">
        <v>420</v>
      </c>
      <c r="G59" s="1">
        <v>0</v>
      </c>
      <c r="H59" s="2">
        <v>4</v>
      </c>
      <c r="I59" s="1" t="s">
        <v>20</v>
      </c>
      <c r="J59" s="1" t="s">
        <v>20</v>
      </c>
      <c r="K59" s="1" t="s">
        <v>359</v>
      </c>
      <c r="L59" s="1" t="s">
        <v>335</v>
      </c>
      <c r="M59" s="1" t="s">
        <v>10</v>
      </c>
      <c r="N59" s="8">
        <v>0</v>
      </c>
      <c r="O59" s="8">
        <v>0</v>
      </c>
      <c r="P59" s="8">
        <v>0</v>
      </c>
      <c r="Q59" s="8">
        <f t="shared" si="0"/>
        <v>0</v>
      </c>
      <c r="R59" s="8">
        <f t="shared" si="0"/>
        <v>0</v>
      </c>
    </row>
    <row r="60" spans="1:18" x14ac:dyDescent="0.25">
      <c r="A60" s="2" t="s">
        <v>54</v>
      </c>
      <c r="B60" s="2">
        <v>3541</v>
      </c>
      <c r="C60" s="3">
        <v>5169</v>
      </c>
      <c r="D60" s="1" t="s">
        <v>53</v>
      </c>
      <c r="E60" s="1">
        <v>0</v>
      </c>
      <c r="F60" s="1">
        <v>570</v>
      </c>
      <c r="G60" s="1">
        <v>0</v>
      </c>
      <c r="H60" s="1">
        <v>5</v>
      </c>
      <c r="I60" s="1" t="s">
        <v>55</v>
      </c>
      <c r="J60" s="1" t="s">
        <v>55</v>
      </c>
      <c r="K60" s="1" t="s">
        <v>267</v>
      </c>
      <c r="L60" s="1" t="s">
        <v>267</v>
      </c>
      <c r="M60" s="1" t="s">
        <v>10</v>
      </c>
      <c r="N60" s="4">
        <v>185000</v>
      </c>
      <c r="O60" s="4">
        <v>185000</v>
      </c>
      <c r="P60" s="4">
        <v>185000</v>
      </c>
      <c r="Q60" s="4">
        <f>SUM(O60:O61)</f>
        <v>617000</v>
      </c>
      <c r="R60" s="4">
        <f>SUM(P60:P61)</f>
        <v>617000</v>
      </c>
    </row>
    <row r="61" spans="1:18" x14ac:dyDescent="0.25">
      <c r="A61" s="2" t="s">
        <v>54</v>
      </c>
      <c r="B61" s="2">
        <v>3541</v>
      </c>
      <c r="C61" s="3">
        <v>5169</v>
      </c>
      <c r="D61" s="9" t="s">
        <v>332</v>
      </c>
      <c r="E61" s="1">
        <v>0</v>
      </c>
      <c r="F61" s="1">
        <v>570</v>
      </c>
      <c r="G61" s="1">
        <v>0</v>
      </c>
      <c r="H61" s="1">
        <v>5</v>
      </c>
      <c r="I61" s="1" t="s">
        <v>55</v>
      </c>
      <c r="J61" s="1" t="s">
        <v>55</v>
      </c>
      <c r="K61" s="1" t="s">
        <v>267</v>
      </c>
      <c r="L61" s="1" t="s">
        <v>267</v>
      </c>
      <c r="M61" s="1" t="s">
        <v>10</v>
      </c>
      <c r="N61" s="4">
        <v>432000</v>
      </c>
      <c r="O61" s="4">
        <v>432000</v>
      </c>
      <c r="P61" s="4">
        <v>432000</v>
      </c>
      <c r="Q61" s="4"/>
      <c r="R61" s="4"/>
    </row>
    <row r="62" spans="1:18" x14ac:dyDescent="0.25">
      <c r="A62" s="2" t="s">
        <v>56</v>
      </c>
      <c r="B62" s="2">
        <v>3632</v>
      </c>
      <c r="C62" s="3">
        <v>5139</v>
      </c>
      <c r="D62" s="1" t="s">
        <v>34</v>
      </c>
      <c r="E62" s="1">
        <v>0</v>
      </c>
      <c r="F62" s="1">
        <v>830</v>
      </c>
      <c r="G62" s="1">
        <v>0</v>
      </c>
      <c r="H62" s="1">
        <v>8</v>
      </c>
      <c r="I62" s="1" t="s">
        <v>9</v>
      </c>
      <c r="J62" s="1" t="s">
        <v>9</v>
      </c>
      <c r="K62" s="1" t="s">
        <v>267</v>
      </c>
      <c r="L62" s="1" t="s">
        <v>267</v>
      </c>
      <c r="M62" s="1" t="s">
        <v>10</v>
      </c>
      <c r="N62" s="4">
        <v>60000</v>
      </c>
      <c r="O62" s="4">
        <v>60000</v>
      </c>
      <c r="P62" s="4">
        <v>60000</v>
      </c>
      <c r="Q62" s="4">
        <f>SUM(O62:O65)</f>
        <v>13947600</v>
      </c>
      <c r="R62" s="4">
        <f>SUM(P62:P65)</f>
        <v>360000</v>
      </c>
    </row>
    <row r="63" spans="1:18" x14ac:dyDescent="0.25">
      <c r="A63" s="2" t="s">
        <v>56</v>
      </c>
      <c r="B63" s="2">
        <v>3632</v>
      </c>
      <c r="C63" s="3">
        <v>5154</v>
      </c>
      <c r="D63" s="1" t="s">
        <v>57</v>
      </c>
      <c r="E63" s="1">
        <v>0</v>
      </c>
      <c r="F63" s="1">
        <v>830</v>
      </c>
      <c r="G63" s="1">
        <v>0</v>
      </c>
      <c r="H63" s="1">
        <v>8</v>
      </c>
      <c r="I63" s="1" t="s">
        <v>9</v>
      </c>
      <c r="J63" s="1" t="s">
        <v>9</v>
      </c>
      <c r="K63" s="1" t="s">
        <v>267</v>
      </c>
      <c r="L63" s="1" t="s">
        <v>267</v>
      </c>
      <c r="M63" s="1" t="s">
        <v>10</v>
      </c>
      <c r="N63" s="4">
        <v>50000</v>
      </c>
      <c r="O63" s="4">
        <v>50000</v>
      </c>
      <c r="P63" s="4">
        <v>50000</v>
      </c>
      <c r="Q63" s="4"/>
      <c r="R63" s="4"/>
    </row>
    <row r="64" spans="1:18" x14ac:dyDescent="0.25">
      <c r="A64" s="2" t="s">
        <v>56</v>
      </c>
      <c r="B64" s="2">
        <v>3632</v>
      </c>
      <c r="C64" s="3">
        <v>5171</v>
      </c>
      <c r="D64" s="1" t="s">
        <v>58</v>
      </c>
      <c r="E64" s="1">
        <v>0</v>
      </c>
      <c r="F64" s="1">
        <v>830</v>
      </c>
      <c r="G64" s="1">
        <v>0</v>
      </c>
      <c r="H64" s="1">
        <v>8</v>
      </c>
      <c r="I64" s="1" t="s">
        <v>9</v>
      </c>
      <c r="J64" s="1" t="s">
        <v>9</v>
      </c>
      <c r="K64" s="1" t="s">
        <v>267</v>
      </c>
      <c r="L64" s="1" t="s">
        <v>267</v>
      </c>
      <c r="M64" s="1" t="s">
        <v>10</v>
      </c>
      <c r="N64" s="4">
        <v>250000</v>
      </c>
      <c r="O64" s="4">
        <v>250000</v>
      </c>
      <c r="P64" s="4">
        <v>250000</v>
      </c>
      <c r="Q64" s="4"/>
      <c r="R64" s="4"/>
    </row>
    <row r="65" spans="1:19" x14ac:dyDescent="0.25">
      <c r="A65" s="2" t="s">
        <v>56</v>
      </c>
      <c r="B65" s="2">
        <v>3632</v>
      </c>
      <c r="C65" s="3">
        <v>6121</v>
      </c>
      <c r="D65" s="1" t="s">
        <v>133</v>
      </c>
      <c r="E65" s="1">
        <v>90</v>
      </c>
      <c r="F65" s="1">
        <v>830</v>
      </c>
      <c r="G65" s="1">
        <v>81956000000</v>
      </c>
      <c r="H65" s="1">
        <v>8</v>
      </c>
      <c r="I65" s="1" t="s">
        <v>9</v>
      </c>
      <c r="J65" s="1" t="s">
        <v>9</v>
      </c>
      <c r="K65" s="156" t="s">
        <v>265</v>
      </c>
      <c r="L65" s="1" t="s">
        <v>335</v>
      </c>
      <c r="M65" s="1" t="s">
        <v>13</v>
      </c>
      <c r="N65" s="4">
        <v>0</v>
      </c>
      <c r="O65" s="4">
        <v>13587600</v>
      </c>
      <c r="P65" s="4">
        <v>0</v>
      </c>
      <c r="Q65" s="4"/>
      <c r="R65" s="4"/>
    </row>
    <row r="66" spans="1:19" x14ac:dyDescent="0.25">
      <c r="A66" s="2" t="s">
        <v>59</v>
      </c>
      <c r="B66" s="2">
        <v>3613</v>
      </c>
      <c r="C66" s="3">
        <v>6121</v>
      </c>
      <c r="D66" s="1" t="s">
        <v>270</v>
      </c>
      <c r="E66" s="1">
        <v>0</v>
      </c>
      <c r="F66" s="1">
        <v>840</v>
      </c>
      <c r="G66" s="1">
        <v>80500000000</v>
      </c>
      <c r="H66" s="1">
        <v>8</v>
      </c>
      <c r="I66" s="1" t="s">
        <v>25</v>
      </c>
      <c r="J66" s="1" t="s">
        <v>25</v>
      </c>
      <c r="K66" s="156" t="s">
        <v>266</v>
      </c>
      <c r="L66" s="1" t="s">
        <v>335</v>
      </c>
      <c r="M66" s="1" t="s">
        <v>13</v>
      </c>
      <c r="N66" s="4">
        <v>1000000</v>
      </c>
      <c r="O66" s="4">
        <v>1000000</v>
      </c>
      <c r="P66" s="4">
        <v>1000000</v>
      </c>
      <c r="Q66" s="4">
        <f>SUM(O66:O70)</f>
        <v>1249900</v>
      </c>
      <c r="R66" s="4">
        <f>SUM(P66:P69)</f>
        <v>1000000</v>
      </c>
    </row>
    <row r="67" spans="1:19" s="135" customFormat="1" x14ac:dyDescent="0.25">
      <c r="A67" s="2" t="s">
        <v>59</v>
      </c>
      <c r="B67" s="2">
        <v>3613</v>
      </c>
      <c r="C67" s="3">
        <v>6121</v>
      </c>
      <c r="D67" s="1" t="s">
        <v>270</v>
      </c>
      <c r="E67" s="1">
        <v>84</v>
      </c>
      <c r="F67" s="1">
        <v>840</v>
      </c>
      <c r="G67" s="1">
        <v>80500000000</v>
      </c>
      <c r="H67" s="1">
        <v>8</v>
      </c>
      <c r="I67" s="1" t="s">
        <v>25</v>
      </c>
      <c r="J67" s="1" t="s">
        <v>25</v>
      </c>
      <c r="K67" s="156" t="s">
        <v>308</v>
      </c>
      <c r="L67" s="1" t="s">
        <v>335</v>
      </c>
      <c r="M67" s="1" t="s">
        <v>13</v>
      </c>
      <c r="N67" s="4">
        <v>0</v>
      </c>
      <c r="O67" s="4">
        <v>0</v>
      </c>
      <c r="P67" s="4">
        <v>0</v>
      </c>
      <c r="Q67" s="4"/>
      <c r="R67" s="4"/>
    </row>
    <row r="68" spans="1:19" s="135" customFormat="1" x14ac:dyDescent="0.25">
      <c r="A68" s="2" t="s">
        <v>59</v>
      </c>
      <c r="B68" s="2">
        <v>3613</v>
      </c>
      <c r="C68" s="3">
        <v>6121</v>
      </c>
      <c r="D68" s="1" t="s">
        <v>270</v>
      </c>
      <c r="E68" s="1">
        <v>90</v>
      </c>
      <c r="F68" s="1">
        <v>840</v>
      </c>
      <c r="G68" s="1">
        <v>80500000000</v>
      </c>
      <c r="H68" s="1">
        <v>8</v>
      </c>
      <c r="I68" s="1" t="s">
        <v>25</v>
      </c>
      <c r="J68" s="1" t="s">
        <v>25</v>
      </c>
      <c r="K68" s="156" t="s">
        <v>308</v>
      </c>
      <c r="L68" s="1" t="s">
        <v>335</v>
      </c>
      <c r="M68" s="1" t="s">
        <v>13</v>
      </c>
      <c r="N68" s="4">
        <v>0</v>
      </c>
      <c r="O68" s="4">
        <v>0</v>
      </c>
      <c r="P68" s="4">
        <v>0</v>
      </c>
      <c r="Q68" s="4"/>
      <c r="R68" s="4"/>
    </row>
    <row r="69" spans="1:19" x14ac:dyDescent="0.25">
      <c r="A69" s="2" t="s">
        <v>59</v>
      </c>
      <c r="B69" s="2">
        <v>3613</v>
      </c>
      <c r="C69" s="3">
        <v>6121</v>
      </c>
      <c r="D69" s="1" t="s">
        <v>60</v>
      </c>
      <c r="E69" s="1">
        <v>90</v>
      </c>
      <c r="F69" s="1">
        <v>840</v>
      </c>
      <c r="G69" s="1">
        <v>81802000000</v>
      </c>
      <c r="H69" s="1">
        <v>8</v>
      </c>
      <c r="I69" s="1" t="s">
        <v>25</v>
      </c>
      <c r="J69" s="1" t="s">
        <v>25</v>
      </c>
      <c r="K69" s="156" t="s">
        <v>310</v>
      </c>
      <c r="L69" s="1" t="s">
        <v>335</v>
      </c>
      <c r="M69" s="1" t="s">
        <v>13</v>
      </c>
      <c r="N69" s="4">
        <v>0</v>
      </c>
      <c r="O69" s="4">
        <v>249900</v>
      </c>
      <c r="P69" s="4">
        <v>0</v>
      </c>
      <c r="Q69" s="4"/>
      <c r="R69" s="4"/>
    </row>
    <row r="70" spans="1:19" s="135" customFormat="1" x14ac:dyDescent="0.25">
      <c r="A70" s="2" t="s">
        <v>59</v>
      </c>
      <c r="B70" s="2">
        <v>3613</v>
      </c>
      <c r="C70" s="3">
        <v>6121</v>
      </c>
      <c r="D70" s="1" t="s">
        <v>362</v>
      </c>
      <c r="E70" s="1">
        <v>0</v>
      </c>
      <c r="F70" s="1">
        <v>840</v>
      </c>
      <c r="G70" s="1">
        <v>0</v>
      </c>
      <c r="H70" s="1">
        <v>8</v>
      </c>
      <c r="I70" s="1" t="s">
        <v>25</v>
      </c>
      <c r="J70" s="1" t="s">
        <v>25</v>
      </c>
      <c r="K70" s="1" t="s">
        <v>267</v>
      </c>
      <c r="L70" s="1" t="s">
        <v>267</v>
      </c>
      <c r="M70" s="1" t="s">
        <v>13</v>
      </c>
      <c r="N70" s="4">
        <v>0</v>
      </c>
      <c r="O70" s="4">
        <v>0</v>
      </c>
      <c r="P70" s="4">
        <v>0</v>
      </c>
      <c r="Q70" s="4"/>
      <c r="R70" s="4"/>
    </row>
    <row r="71" spans="1:19" x14ac:dyDescent="0.25">
      <c r="A71" s="2" t="s">
        <v>61</v>
      </c>
      <c r="B71" s="2">
        <v>3722</v>
      </c>
      <c r="C71" s="3">
        <v>5169</v>
      </c>
      <c r="D71" s="1" t="s">
        <v>330</v>
      </c>
      <c r="E71" s="1">
        <v>0</v>
      </c>
      <c r="F71" s="1">
        <v>230</v>
      </c>
      <c r="G71" s="1">
        <v>0</v>
      </c>
      <c r="H71" s="1">
        <v>2</v>
      </c>
      <c r="I71" s="1" t="s">
        <v>9</v>
      </c>
      <c r="J71" s="1" t="s">
        <v>9</v>
      </c>
      <c r="K71" s="1" t="s">
        <v>267</v>
      </c>
      <c r="L71" s="1" t="s">
        <v>267</v>
      </c>
      <c r="M71" s="1" t="s">
        <v>10</v>
      </c>
      <c r="N71" s="4">
        <v>180000</v>
      </c>
      <c r="O71" s="4">
        <v>180000</v>
      </c>
      <c r="P71" s="4">
        <v>180000</v>
      </c>
      <c r="Q71" s="4">
        <f>SUM(O71)</f>
        <v>180000</v>
      </c>
      <c r="R71" s="4">
        <f>SUM(P71)</f>
        <v>180000</v>
      </c>
    </row>
    <row r="72" spans="1:19" x14ac:dyDescent="0.25">
      <c r="A72" s="2" t="s">
        <v>63</v>
      </c>
      <c r="B72" s="2">
        <v>3745</v>
      </c>
      <c r="C72" s="3">
        <v>5021</v>
      </c>
      <c r="D72" s="1" t="s">
        <v>62</v>
      </c>
      <c r="E72" s="1">
        <v>0</v>
      </c>
      <c r="F72" s="1">
        <v>230</v>
      </c>
      <c r="G72" s="1">
        <v>0</v>
      </c>
      <c r="H72" s="1">
        <v>2</v>
      </c>
      <c r="I72" s="1" t="s">
        <v>9</v>
      </c>
      <c r="J72" s="1" t="s">
        <v>9</v>
      </c>
      <c r="K72" s="1" t="s">
        <v>267</v>
      </c>
      <c r="L72" s="1" t="s">
        <v>267</v>
      </c>
      <c r="M72" s="1" t="s">
        <v>10</v>
      </c>
      <c r="N72" s="4">
        <v>800000</v>
      </c>
      <c r="O72" s="4">
        <v>800000</v>
      </c>
      <c r="P72" s="4">
        <v>800000</v>
      </c>
      <c r="Q72" s="4">
        <f>SUM(O72:O82)</f>
        <v>9393800</v>
      </c>
      <c r="R72" s="4">
        <f>SUM(P72:P82)</f>
        <v>6450000</v>
      </c>
      <c r="S72" s="137"/>
    </row>
    <row r="73" spans="1:19" x14ac:dyDescent="0.25">
      <c r="A73" s="2" t="s">
        <v>63</v>
      </c>
      <c r="B73" s="2">
        <v>3745</v>
      </c>
      <c r="C73" s="3">
        <v>5139</v>
      </c>
      <c r="D73" s="1" t="s">
        <v>64</v>
      </c>
      <c r="E73" s="1">
        <v>0</v>
      </c>
      <c r="F73" s="1">
        <v>230</v>
      </c>
      <c r="G73" s="1">
        <v>0</v>
      </c>
      <c r="H73" s="1">
        <v>2</v>
      </c>
      <c r="I73" s="1" t="s">
        <v>9</v>
      </c>
      <c r="J73" s="1" t="s">
        <v>9</v>
      </c>
      <c r="K73" s="1" t="s">
        <v>267</v>
      </c>
      <c r="L73" s="1" t="s">
        <v>267</v>
      </c>
      <c r="M73" s="1" t="s">
        <v>10</v>
      </c>
      <c r="N73" s="4">
        <v>350000</v>
      </c>
      <c r="O73" s="4">
        <v>350000</v>
      </c>
      <c r="P73" s="4">
        <v>350000</v>
      </c>
      <c r="Q73" s="4"/>
      <c r="R73" s="4"/>
    </row>
    <row r="74" spans="1:19" x14ac:dyDescent="0.25">
      <c r="A74" s="2" t="s">
        <v>63</v>
      </c>
      <c r="B74" s="2">
        <v>3745</v>
      </c>
      <c r="C74" s="3">
        <v>5137</v>
      </c>
      <c r="D74" s="1" t="s">
        <v>65</v>
      </c>
      <c r="E74" s="1">
        <v>0</v>
      </c>
      <c r="F74" s="1">
        <v>230</v>
      </c>
      <c r="G74" s="1">
        <v>0</v>
      </c>
      <c r="H74" s="1">
        <v>2</v>
      </c>
      <c r="I74" s="1" t="s">
        <v>9</v>
      </c>
      <c r="J74" s="1" t="s">
        <v>9</v>
      </c>
      <c r="K74" s="1" t="s">
        <v>267</v>
      </c>
      <c r="L74" s="1" t="s">
        <v>267</v>
      </c>
      <c r="M74" s="1" t="s">
        <v>10</v>
      </c>
      <c r="N74" s="4">
        <v>100000</v>
      </c>
      <c r="O74" s="4">
        <v>100000</v>
      </c>
      <c r="P74" s="4">
        <v>100000</v>
      </c>
      <c r="Q74" s="4"/>
      <c r="R74" s="4"/>
    </row>
    <row r="75" spans="1:19" x14ac:dyDescent="0.25">
      <c r="A75" s="2" t="s">
        <v>63</v>
      </c>
      <c r="B75" s="2">
        <v>3745</v>
      </c>
      <c r="C75" s="3">
        <v>5169</v>
      </c>
      <c r="D75" s="1" t="s">
        <v>66</v>
      </c>
      <c r="E75" s="1">
        <v>0</v>
      </c>
      <c r="F75" s="1">
        <v>230</v>
      </c>
      <c r="G75" s="1">
        <v>0</v>
      </c>
      <c r="H75" s="1">
        <v>2</v>
      </c>
      <c r="I75" s="1" t="s">
        <v>9</v>
      </c>
      <c r="J75" s="1" t="s">
        <v>9</v>
      </c>
      <c r="K75" s="1" t="s">
        <v>267</v>
      </c>
      <c r="L75" s="1" t="s">
        <v>267</v>
      </c>
      <c r="M75" s="1" t="s">
        <v>10</v>
      </c>
      <c r="N75" s="4">
        <v>3650000</v>
      </c>
      <c r="O75" s="4">
        <v>3650000</v>
      </c>
      <c r="P75" s="4">
        <v>3650000</v>
      </c>
      <c r="Q75" s="4"/>
      <c r="R75" s="4"/>
    </row>
    <row r="76" spans="1:19" x14ac:dyDescent="0.25">
      <c r="A76" s="2" t="s">
        <v>63</v>
      </c>
      <c r="B76" s="2">
        <v>3745</v>
      </c>
      <c r="C76" s="3">
        <v>5169</v>
      </c>
      <c r="D76" s="1" t="s">
        <v>66</v>
      </c>
      <c r="E76" s="1">
        <v>0</v>
      </c>
      <c r="F76" s="1">
        <v>230</v>
      </c>
      <c r="G76" s="1">
        <v>0</v>
      </c>
      <c r="H76" s="1">
        <v>2</v>
      </c>
      <c r="I76" s="1" t="s">
        <v>9</v>
      </c>
      <c r="J76" s="1" t="s">
        <v>9</v>
      </c>
      <c r="K76" s="1" t="s">
        <v>267</v>
      </c>
      <c r="L76" s="1" t="s">
        <v>267</v>
      </c>
      <c r="M76" s="1" t="s">
        <v>10</v>
      </c>
      <c r="N76" s="4">
        <v>200000</v>
      </c>
      <c r="O76" s="4">
        <v>200000</v>
      </c>
      <c r="P76" s="4">
        <v>200000</v>
      </c>
      <c r="Q76" s="4"/>
      <c r="R76" s="4"/>
    </row>
    <row r="77" spans="1:19" x14ac:dyDescent="0.25">
      <c r="A77" s="2" t="s">
        <v>63</v>
      </c>
      <c r="B77" s="2">
        <v>3745</v>
      </c>
      <c r="C77" s="3">
        <v>5169</v>
      </c>
      <c r="D77" s="1" t="s">
        <v>272</v>
      </c>
      <c r="E77" s="1">
        <v>118</v>
      </c>
      <c r="F77" s="1">
        <v>230</v>
      </c>
      <c r="G77" s="1">
        <v>0</v>
      </c>
      <c r="H77" s="1">
        <v>2</v>
      </c>
      <c r="I77" s="1" t="s">
        <v>9</v>
      </c>
      <c r="J77" s="1" t="s">
        <v>9</v>
      </c>
      <c r="K77" s="1" t="s">
        <v>357</v>
      </c>
      <c r="L77" s="1" t="s">
        <v>335</v>
      </c>
      <c r="M77" s="1" t="s">
        <v>10</v>
      </c>
      <c r="N77" s="4">
        <v>0</v>
      </c>
      <c r="O77" s="4">
        <v>2000000</v>
      </c>
      <c r="P77" s="4">
        <v>0</v>
      </c>
      <c r="Q77" s="4"/>
      <c r="R77" s="4"/>
    </row>
    <row r="78" spans="1:19" x14ac:dyDescent="0.25">
      <c r="A78" s="2" t="s">
        <v>63</v>
      </c>
      <c r="B78" s="2">
        <v>3745</v>
      </c>
      <c r="C78" s="3">
        <v>5171</v>
      </c>
      <c r="D78" s="1" t="s">
        <v>67</v>
      </c>
      <c r="E78" s="1">
        <v>0</v>
      </c>
      <c r="F78" s="1">
        <v>230</v>
      </c>
      <c r="G78" s="1">
        <v>0</v>
      </c>
      <c r="H78" s="1">
        <v>2</v>
      </c>
      <c r="I78" s="1" t="s">
        <v>9</v>
      </c>
      <c r="J78" s="1" t="s">
        <v>9</v>
      </c>
      <c r="K78" s="1" t="s">
        <v>267</v>
      </c>
      <c r="L78" s="1" t="s">
        <v>267</v>
      </c>
      <c r="M78" s="1" t="s">
        <v>10</v>
      </c>
      <c r="N78" s="4">
        <v>400000</v>
      </c>
      <c r="O78" s="4">
        <v>400000</v>
      </c>
      <c r="P78" s="4">
        <v>400000</v>
      </c>
      <c r="Q78" s="4"/>
      <c r="R78" s="4"/>
    </row>
    <row r="79" spans="1:19" x14ac:dyDescent="0.25">
      <c r="A79" s="2" t="s">
        <v>63</v>
      </c>
      <c r="B79" s="2">
        <v>3745</v>
      </c>
      <c r="C79" s="6">
        <v>5169</v>
      </c>
      <c r="D79" s="1" t="s">
        <v>66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267</v>
      </c>
      <c r="L79" s="1" t="s">
        <v>267</v>
      </c>
      <c r="M79" s="1" t="s">
        <v>10</v>
      </c>
      <c r="N79" s="4">
        <v>100000</v>
      </c>
      <c r="O79" s="4">
        <v>100000</v>
      </c>
      <c r="P79" s="4">
        <v>100000</v>
      </c>
      <c r="Q79" s="4"/>
      <c r="R79" s="4"/>
    </row>
    <row r="80" spans="1:19" x14ac:dyDescent="0.25">
      <c r="A80" s="2" t="s">
        <v>63</v>
      </c>
      <c r="B80" s="2">
        <v>3745</v>
      </c>
      <c r="C80" s="6">
        <v>5171</v>
      </c>
      <c r="D80" s="1" t="s">
        <v>68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267</v>
      </c>
      <c r="L80" s="1" t="s">
        <v>267</v>
      </c>
      <c r="M80" s="1" t="s">
        <v>10</v>
      </c>
      <c r="N80" s="4">
        <v>350000</v>
      </c>
      <c r="O80" s="4">
        <v>350000</v>
      </c>
      <c r="P80" s="4">
        <v>350000</v>
      </c>
      <c r="Q80" s="4"/>
      <c r="R80" s="4"/>
    </row>
    <row r="81" spans="1:18" s="135" customFormat="1" x14ac:dyDescent="0.25">
      <c r="A81" s="2" t="s">
        <v>63</v>
      </c>
      <c r="B81" s="2">
        <v>3745</v>
      </c>
      <c r="C81" s="6">
        <v>6129</v>
      </c>
      <c r="D81" s="1" t="s">
        <v>331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267</v>
      </c>
      <c r="L81" s="1" t="s">
        <v>267</v>
      </c>
      <c r="M81" s="1" t="s">
        <v>13</v>
      </c>
      <c r="N81" s="4">
        <v>500000</v>
      </c>
      <c r="O81" s="4">
        <v>500000</v>
      </c>
      <c r="P81" s="4">
        <v>500000</v>
      </c>
      <c r="Q81" s="4"/>
      <c r="R81" s="4"/>
    </row>
    <row r="82" spans="1:18" x14ac:dyDescent="0.25">
      <c r="A82" s="2" t="s">
        <v>63</v>
      </c>
      <c r="B82" s="2">
        <v>3745</v>
      </c>
      <c r="C82" s="6">
        <v>6129</v>
      </c>
      <c r="D82" s="1" t="s">
        <v>305</v>
      </c>
      <c r="E82" s="1">
        <v>90</v>
      </c>
      <c r="F82" s="1">
        <v>230</v>
      </c>
      <c r="G82" s="1">
        <v>82072000000</v>
      </c>
      <c r="H82" s="1">
        <v>2</v>
      </c>
      <c r="I82" s="1" t="s">
        <v>9</v>
      </c>
      <c r="J82" s="1" t="s">
        <v>9</v>
      </c>
      <c r="K82" s="156" t="s">
        <v>358</v>
      </c>
      <c r="L82" s="1" t="s">
        <v>335</v>
      </c>
      <c r="M82" s="1" t="s">
        <v>13</v>
      </c>
      <c r="N82" s="4">
        <v>0</v>
      </c>
      <c r="O82" s="4">
        <v>943800</v>
      </c>
      <c r="P82" s="4">
        <v>0</v>
      </c>
      <c r="Q82" s="4"/>
      <c r="R82" s="4"/>
    </row>
    <row r="83" spans="1:18" x14ac:dyDescent="0.25">
      <c r="A83" s="2" t="s">
        <v>70</v>
      </c>
      <c r="B83" s="2">
        <v>4351</v>
      </c>
      <c r="C83" s="3">
        <v>5229</v>
      </c>
      <c r="D83" s="1" t="s">
        <v>69</v>
      </c>
      <c r="E83" s="1">
        <v>0</v>
      </c>
      <c r="F83" s="1">
        <v>510</v>
      </c>
      <c r="G83" s="1">
        <v>0</v>
      </c>
      <c r="H83" s="1">
        <v>5</v>
      </c>
      <c r="I83" s="1" t="s">
        <v>328</v>
      </c>
      <c r="J83" s="1" t="s">
        <v>328</v>
      </c>
      <c r="K83" s="1" t="s">
        <v>267</v>
      </c>
      <c r="L83" s="1" t="s">
        <v>267</v>
      </c>
      <c r="M83" s="1" t="s">
        <v>10</v>
      </c>
      <c r="N83" s="4">
        <v>80000</v>
      </c>
      <c r="O83" s="4">
        <v>80000</v>
      </c>
      <c r="P83" s="4">
        <v>80000</v>
      </c>
      <c r="Q83" s="4">
        <f>SUM(O83:O85)</f>
        <v>230000</v>
      </c>
      <c r="R83" s="4">
        <f>SUM(P83:P84)</f>
        <v>230000</v>
      </c>
    </row>
    <row r="84" spans="1:18" x14ac:dyDescent="0.25">
      <c r="A84" s="2" t="s">
        <v>70</v>
      </c>
      <c r="B84" s="2">
        <v>4351</v>
      </c>
      <c r="C84" s="3">
        <v>5229</v>
      </c>
      <c r="D84" s="1" t="s">
        <v>71</v>
      </c>
      <c r="E84" s="1">
        <v>0</v>
      </c>
      <c r="F84" s="1">
        <v>520</v>
      </c>
      <c r="G84" s="1">
        <v>0</v>
      </c>
      <c r="H84" s="1">
        <v>5</v>
      </c>
      <c r="I84" s="1" t="s">
        <v>20</v>
      </c>
      <c r="J84" s="1" t="s">
        <v>20</v>
      </c>
      <c r="K84" s="1" t="s">
        <v>267</v>
      </c>
      <c r="L84" s="1" t="s">
        <v>267</v>
      </c>
      <c r="M84" s="1" t="s">
        <v>10</v>
      </c>
      <c r="N84" s="4">
        <v>150000</v>
      </c>
      <c r="O84" s="4">
        <v>150000</v>
      </c>
      <c r="P84" s="4">
        <v>150000</v>
      </c>
      <c r="Q84" s="4"/>
      <c r="R84" s="4"/>
    </row>
    <row r="85" spans="1:18" s="135" customFormat="1" x14ac:dyDescent="0.25">
      <c r="A85" s="2" t="s">
        <v>70</v>
      </c>
      <c r="B85" s="2">
        <v>4351</v>
      </c>
      <c r="C85" s="3">
        <v>5229</v>
      </c>
      <c r="D85" s="1" t="s">
        <v>71</v>
      </c>
      <c r="E85" s="1">
        <v>98</v>
      </c>
      <c r="F85" s="1">
        <v>520</v>
      </c>
      <c r="G85" s="1">
        <v>0</v>
      </c>
      <c r="H85" s="1">
        <v>5</v>
      </c>
      <c r="I85" s="1" t="s">
        <v>20</v>
      </c>
      <c r="J85" s="1" t="s">
        <v>20</v>
      </c>
      <c r="K85" s="1" t="s">
        <v>359</v>
      </c>
      <c r="L85" s="1" t="s">
        <v>335</v>
      </c>
      <c r="M85" s="1" t="s">
        <v>10</v>
      </c>
      <c r="N85" s="4">
        <v>0</v>
      </c>
      <c r="O85" s="4">
        <v>0</v>
      </c>
      <c r="P85" s="4">
        <v>0</v>
      </c>
      <c r="Q85" s="4"/>
      <c r="R85" s="4"/>
    </row>
    <row r="86" spans="1:18" x14ac:dyDescent="0.25">
      <c r="A86" s="2" t="s">
        <v>70</v>
      </c>
      <c r="B86" s="2">
        <v>4351</v>
      </c>
      <c r="C86" s="3">
        <v>5139</v>
      </c>
      <c r="D86" s="1" t="s">
        <v>72</v>
      </c>
      <c r="E86" s="1">
        <v>0</v>
      </c>
      <c r="F86" s="1">
        <v>540</v>
      </c>
      <c r="G86" s="1">
        <v>0</v>
      </c>
      <c r="H86" s="1">
        <v>5</v>
      </c>
      <c r="I86" s="1" t="s">
        <v>25</v>
      </c>
      <c r="J86" s="1" t="s">
        <v>25</v>
      </c>
      <c r="K86" s="1" t="s">
        <v>267</v>
      </c>
      <c r="L86" s="1" t="s">
        <v>267</v>
      </c>
      <c r="M86" s="1" t="s">
        <v>10</v>
      </c>
      <c r="N86" s="4">
        <v>20000</v>
      </c>
      <c r="O86" s="4">
        <v>20000</v>
      </c>
      <c r="P86" s="4">
        <v>20000</v>
      </c>
      <c r="Q86" s="4">
        <f>SUM(O86:O88)</f>
        <v>200000</v>
      </c>
      <c r="R86" s="4">
        <f>SUM(P86:P88)</f>
        <v>200000</v>
      </c>
    </row>
    <row r="87" spans="1:18" x14ac:dyDescent="0.25">
      <c r="A87" s="2" t="s">
        <v>70</v>
      </c>
      <c r="B87" s="2">
        <v>4351</v>
      </c>
      <c r="C87" s="3">
        <v>5152</v>
      </c>
      <c r="D87" s="1" t="s">
        <v>73</v>
      </c>
      <c r="E87" s="1">
        <v>0</v>
      </c>
      <c r="F87" s="1">
        <v>540</v>
      </c>
      <c r="G87" s="1">
        <v>0</v>
      </c>
      <c r="H87" s="1">
        <v>5</v>
      </c>
      <c r="I87" s="1" t="s">
        <v>25</v>
      </c>
      <c r="J87" s="1" t="s">
        <v>25</v>
      </c>
      <c r="K87" s="1" t="s">
        <v>267</v>
      </c>
      <c r="L87" s="1" t="s">
        <v>267</v>
      </c>
      <c r="M87" s="1" t="s">
        <v>10</v>
      </c>
      <c r="N87" s="4">
        <v>160000</v>
      </c>
      <c r="O87" s="4">
        <v>160000</v>
      </c>
      <c r="P87" s="4">
        <v>160000</v>
      </c>
      <c r="Q87" s="4"/>
      <c r="R87" s="4"/>
    </row>
    <row r="88" spans="1:18" x14ac:dyDescent="0.25">
      <c r="A88" s="2" t="s">
        <v>70</v>
      </c>
      <c r="B88" s="2">
        <v>4351</v>
      </c>
      <c r="C88" s="3">
        <v>5154</v>
      </c>
      <c r="D88" s="1" t="s">
        <v>74</v>
      </c>
      <c r="E88" s="1">
        <v>0</v>
      </c>
      <c r="F88" s="1">
        <v>540</v>
      </c>
      <c r="G88" s="1">
        <v>0</v>
      </c>
      <c r="H88" s="1">
        <v>5</v>
      </c>
      <c r="I88" s="1" t="s">
        <v>25</v>
      </c>
      <c r="J88" s="1" t="s">
        <v>25</v>
      </c>
      <c r="K88" s="1" t="s">
        <v>267</v>
      </c>
      <c r="L88" s="1" t="s">
        <v>267</v>
      </c>
      <c r="M88" s="1" t="s">
        <v>10</v>
      </c>
      <c r="N88" s="4">
        <v>20000</v>
      </c>
      <c r="O88" s="4">
        <v>20000</v>
      </c>
      <c r="P88" s="4">
        <v>20000</v>
      </c>
      <c r="Q88" s="4"/>
      <c r="R88" s="4"/>
    </row>
    <row r="89" spans="1:18" x14ac:dyDescent="0.25">
      <c r="A89" s="2" t="s">
        <v>76</v>
      </c>
      <c r="B89" s="2">
        <v>4379</v>
      </c>
      <c r="C89" s="3">
        <v>5169</v>
      </c>
      <c r="D89" s="1" t="s">
        <v>75</v>
      </c>
      <c r="E89" s="1">
        <v>0</v>
      </c>
      <c r="F89" s="1">
        <v>551</v>
      </c>
      <c r="G89" s="1">
        <v>0</v>
      </c>
      <c r="H89" s="1">
        <v>5</v>
      </c>
      <c r="I89" s="1" t="s">
        <v>77</v>
      </c>
      <c r="J89" s="1" t="s">
        <v>77</v>
      </c>
      <c r="K89" s="1" t="s">
        <v>267</v>
      </c>
      <c r="L89" s="1" t="s">
        <v>267</v>
      </c>
      <c r="M89" s="1" t="s">
        <v>10</v>
      </c>
      <c r="N89" s="4">
        <v>170000</v>
      </c>
      <c r="O89" s="4">
        <v>170000</v>
      </c>
      <c r="P89" s="4">
        <v>170000</v>
      </c>
      <c r="Q89" s="4">
        <f>SUM(O89:O90)</f>
        <v>340000</v>
      </c>
      <c r="R89" s="4">
        <f>SUM(P89:P90)</f>
        <v>340000</v>
      </c>
    </row>
    <row r="90" spans="1:18" x14ac:dyDescent="0.25">
      <c r="A90" s="2" t="s">
        <v>76</v>
      </c>
      <c r="B90" s="2">
        <v>4379</v>
      </c>
      <c r="C90" s="3">
        <v>5169</v>
      </c>
      <c r="D90" s="1" t="s">
        <v>78</v>
      </c>
      <c r="E90" s="1">
        <v>0</v>
      </c>
      <c r="F90" s="1">
        <v>550</v>
      </c>
      <c r="G90" s="1">
        <v>0</v>
      </c>
      <c r="H90" s="1">
        <v>5</v>
      </c>
      <c r="I90" s="1" t="s">
        <v>77</v>
      </c>
      <c r="J90" s="1" t="s">
        <v>77</v>
      </c>
      <c r="K90" s="1" t="s">
        <v>267</v>
      </c>
      <c r="L90" s="1" t="s">
        <v>267</v>
      </c>
      <c r="M90" s="1" t="s">
        <v>10</v>
      </c>
      <c r="N90" s="4">
        <v>170000</v>
      </c>
      <c r="O90" s="4">
        <v>170000</v>
      </c>
      <c r="P90" s="4">
        <v>170000</v>
      </c>
      <c r="Q90" s="4"/>
      <c r="R90" s="4"/>
    </row>
    <row r="91" spans="1:18" x14ac:dyDescent="0.25">
      <c r="A91" s="2" t="s">
        <v>80</v>
      </c>
      <c r="B91" s="2">
        <v>4311</v>
      </c>
      <c r="C91" s="7">
        <v>5011</v>
      </c>
      <c r="D91" s="2" t="s">
        <v>79</v>
      </c>
      <c r="E91" s="1">
        <v>0</v>
      </c>
      <c r="F91" s="1">
        <v>510</v>
      </c>
      <c r="G91" s="1">
        <v>0</v>
      </c>
      <c r="H91" s="2">
        <v>5</v>
      </c>
      <c r="I91" s="1" t="s">
        <v>328</v>
      </c>
      <c r="J91" s="1" t="s">
        <v>328</v>
      </c>
      <c r="K91" s="1" t="s">
        <v>359</v>
      </c>
      <c r="L91" s="1" t="s">
        <v>335</v>
      </c>
      <c r="M91" s="1" t="s">
        <v>10</v>
      </c>
      <c r="N91" s="10">
        <v>0</v>
      </c>
      <c r="O91" s="10">
        <v>0</v>
      </c>
      <c r="P91" s="10">
        <v>0</v>
      </c>
      <c r="Q91" s="10">
        <f t="shared" ref="Q91:R94" si="1">SUM(O91)</f>
        <v>0</v>
      </c>
      <c r="R91" s="10">
        <f t="shared" si="1"/>
        <v>0</v>
      </c>
    </row>
    <row r="92" spans="1:18" x14ac:dyDescent="0.25">
      <c r="A92" s="2" t="s">
        <v>82</v>
      </c>
      <c r="B92" s="2">
        <v>4339</v>
      </c>
      <c r="C92" s="7">
        <v>5169</v>
      </c>
      <c r="D92" s="2" t="s">
        <v>81</v>
      </c>
      <c r="E92" s="1">
        <v>13010</v>
      </c>
      <c r="F92" s="1">
        <v>550</v>
      </c>
      <c r="G92" s="1">
        <v>0</v>
      </c>
      <c r="H92" s="2">
        <v>5</v>
      </c>
      <c r="I92" s="1" t="s">
        <v>77</v>
      </c>
      <c r="J92" s="1" t="s">
        <v>77</v>
      </c>
      <c r="K92" s="1" t="s">
        <v>359</v>
      </c>
      <c r="L92" s="1" t="s">
        <v>335</v>
      </c>
      <c r="M92" s="1" t="s">
        <v>10</v>
      </c>
      <c r="N92" s="10">
        <v>0</v>
      </c>
      <c r="O92" s="10">
        <v>264000</v>
      </c>
      <c r="P92" s="10">
        <v>0</v>
      </c>
      <c r="Q92" s="10">
        <f t="shared" si="1"/>
        <v>264000</v>
      </c>
      <c r="R92" s="10">
        <f t="shared" si="1"/>
        <v>0</v>
      </c>
    </row>
    <row r="93" spans="1:18" x14ac:dyDescent="0.25">
      <c r="A93" s="2" t="s">
        <v>84</v>
      </c>
      <c r="B93" s="2">
        <v>5212</v>
      </c>
      <c r="C93" s="7">
        <v>5139</v>
      </c>
      <c r="D93" s="11" t="s">
        <v>83</v>
      </c>
      <c r="E93" s="1">
        <v>0</v>
      </c>
      <c r="F93" s="1">
        <v>770</v>
      </c>
      <c r="G93" s="1">
        <v>0</v>
      </c>
      <c r="H93" s="2">
        <v>7</v>
      </c>
      <c r="I93" s="1" t="s">
        <v>55</v>
      </c>
      <c r="J93" s="1" t="s">
        <v>55</v>
      </c>
      <c r="K93" s="1" t="s">
        <v>267</v>
      </c>
      <c r="L93" s="1" t="s">
        <v>267</v>
      </c>
      <c r="M93" s="1" t="s">
        <v>10</v>
      </c>
      <c r="N93" s="4">
        <v>399000</v>
      </c>
      <c r="O93" s="4">
        <v>399000</v>
      </c>
      <c r="P93" s="4">
        <v>399000</v>
      </c>
      <c r="Q93" s="4">
        <f t="shared" si="1"/>
        <v>399000</v>
      </c>
      <c r="R93" s="4">
        <f t="shared" si="1"/>
        <v>399000</v>
      </c>
    </row>
    <row r="94" spans="1:18" x14ac:dyDescent="0.25">
      <c r="A94" s="2" t="s">
        <v>86</v>
      </c>
      <c r="B94" s="2">
        <v>5311</v>
      </c>
      <c r="C94" s="7">
        <v>5139</v>
      </c>
      <c r="D94" s="11" t="s">
        <v>85</v>
      </c>
      <c r="E94" s="1">
        <v>0</v>
      </c>
      <c r="F94" s="1">
        <v>770</v>
      </c>
      <c r="G94" s="1">
        <v>0</v>
      </c>
      <c r="H94" s="2">
        <v>7</v>
      </c>
      <c r="I94" s="1" t="s">
        <v>55</v>
      </c>
      <c r="J94" s="1" t="s">
        <v>55</v>
      </c>
      <c r="K94" s="1" t="s">
        <v>267</v>
      </c>
      <c r="L94" s="1" t="s">
        <v>267</v>
      </c>
      <c r="M94" s="1" t="s">
        <v>10</v>
      </c>
      <c r="N94" s="4">
        <v>435000</v>
      </c>
      <c r="O94" s="4">
        <v>435000</v>
      </c>
      <c r="P94" s="4">
        <v>435000</v>
      </c>
      <c r="Q94" s="4">
        <f t="shared" si="1"/>
        <v>435000</v>
      </c>
      <c r="R94" s="4">
        <f t="shared" si="1"/>
        <v>435000</v>
      </c>
    </row>
    <row r="95" spans="1:18" x14ac:dyDescent="0.25">
      <c r="A95" s="2" t="s">
        <v>88</v>
      </c>
      <c r="B95" s="2">
        <v>5512</v>
      </c>
      <c r="C95" s="3">
        <v>5137</v>
      </c>
      <c r="D95" s="1" t="s">
        <v>87</v>
      </c>
      <c r="E95" s="1">
        <v>0</v>
      </c>
      <c r="F95" s="1">
        <v>720</v>
      </c>
      <c r="G95" s="1">
        <v>0</v>
      </c>
      <c r="H95" s="1">
        <v>7</v>
      </c>
      <c r="I95" s="1" t="s">
        <v>20</v>
      </c>
      <c r="J95" s="1" t="s">
        <v>20</v>
      </c>
      <c r="K95" s="1" t="s">
        <v>267</v>
      </c>
      <c r="L95" s="1" t="s">
        <v>267</v>
      </c>
      <c r="M95" s="1" t="s">
        <v>10</v>
      </c>
      <c r="N95" s="4">
        <v>200000</v>
      </c>
      <c r="O95" s="4">
        <v>200000</v>
      </c>
      <c r="P95" s="4">
        <v>200000</v>
      </c>
      <c r="Q95" s="4">
        <f>SUM(O95:O104)</f>
        <v>1000000</v>
      </c>
      <c r="R95" s="4">
        <f>SUM(P95:P103)</f>
        <v>1000000</v>
      </c>
    </row>
    <row r="96" spans="1:18" s="135" customFormat="1" x14ac:dyDescent="0.25">
      <c r="A96" s="2" t="s">
        <v>88</v>
      </c>
      <c r="B96" s="2">
        <v>5512</v>
      </c>
      <c r="C96" s="3">
        <v>5137</v>
      </c>
      <c r="D96" s="1" t="s">
        <v>314</v>
      </c>
      <c r="E96" s="1">
        <v>81</v>
      </c>
      <c r="F96" s="1">
        <v>720</v>
      </c>
      <c r="G96" s="1">
        <v>0</v>
      </c>
      <c r="H96" s="1">
        <v>7</v>
      </c>
      <c r="I96" s="1" t="s">
        <v>20</v>
      </c>
      <c r="J96" s="1" t="s">
        <v>20</v>
      </c>
      <c r="K96" s="1" t="s">
        <v>359</v>
      </c>
      <c r="L96" s="1" t="s">
        <v>335</v>
      </c>
      <c r="M96" s="1" t="s">
        <v>10</v>
      </c>
      <c r="N96" s="4">
        <v>0</v>
      </c>
      <c r="O96" s="4">
        <v>0</v>
      </c>
      <c r="P96" s="4">
        <v>0</v>
      </c>
      <c r="Q96" s="4"/>
      <c r="R96" s="4"/>
    </row>
    <row r="97" spans="1:21" x14ac:dyDescent="0.25">
      <c r="A97" s="2" t="s">
        <v>88</v>
      </c>
      <c r="B97" s="2">
        <v>5512</v>
      </c>
      <c r="C97" s="3">
        <v>5139</v>
      </c>
      <c r="D97" s="1" t="s">
        <v>34</v>
      </c>
      <c r="E97" s="1">
        <v>0</v>
      </c>
      <c r="F97" s="1">
        <v>720</v>
      </c>
      <c r="G97" s="1">
        <v>0</v>
      </c>
      <c r="H97" s="1">
        <v>7</v>
      </c>
      <c r="I97" s="1" t="s">
        <v>20</v>
      </c>
      <c r="J97" s="1" t="s">
        <v>20</v>
      </c>
      <c r="K97" s="1" t="s">
        <v>267</v>
      </c>
      <c r="L97" s="1" t="s">
        <v>267</v>
      </c>
      <c r="M97" s="1" t="s">
        <v>10</v>
      </c>
      <c r="N97" s="4">
        <v>200000</v>
      </c>
      <c r="O97" s="4">
        <v>200000</v>
      </c>
      <c r="P97" s="4">
        <v>200000</v>
      </c>
      <c r="Q97" s="4"/>
      <c r="R97" s="4"/>
    </row>
    <row r="98" spans="1:21" s="135" customFormat="1" x14ac:dyDescent="0.25">
      <c r="A98" s="2" t="s">
        <v>88</v>
      </c>
      <c r="B98" s="2">
        <v>5512</v>
      </c>
      <c r="C98" s="3">
        <v>5139</v>
      </c>
      <c r="D98" s="1" t="s">
        <v>316</v>
      </c>
      <c r="E98" s="1">
        <v>81</v>
      </c>
      <c r="F98" s="1">
        <v>720</v>
      </c>
      <c r="G98" s="1">
        <v>0</v>
      </c>
      <c r="H98" s="1">
        <v>7</v>
      </c>
      <c r="I98" s="1" t="s">
        <v>20</v>
      </c>
      <c r="J98" s="1" t="s">
        <v>20</v>
      </c>
      <c r="K98" s="1" t="s">
        <v>359</v>
      </c>
      <c r="L98" s="1" t="s">
        <v>335</v>
      </c>
      <c r="M98" s="1" t="s">
        <v>10</v>
      </c>
      <c r="N98" s="4">
        <v>0</v>
      </c>
      <c r="O98" s="4">
        <v>0</v>
      </c>
      <c r="P98" s="4">
        <v>0</v>
      </c>
      <c r="Q98" s="4"/>
      <c r="R98" s="4"/>
    </row>
    <row r="99" spans="1:21" x14ac:dyDescent="0.25">
      <c r="A99" s="2" t="s">
        <v>88</v>
      </c>
      <c r="B99" s="2">
        <v>5512</v>
      </c>
      <c r="C99" s="3">
        <v>5152</v>
      </c>
      <c r="D99" s="1" t="s">
        <v>89</v>
      </c>
      <c r="E99" s="1">
        <v>0</v>
      </c>
      <c r="F99" s="1">
        <v>720</v>
      </c>
      <c r="G99" s="1">
        <v>0</v>
      </c>
      <c r="H99" s="1">
        <v>7</v>
      </c>
      <c r="I99" s="1" t="s">
        <v>20</v>
      </c>
      <c r="J99" s="1" t="s">
        <v>20</v>
      </c>
      <c r="K99" s="1" t="s">
        <v>267</v>
      </c>
      <c r="L99" s="1" t="s">
        <v>267</v>
      </c>
      <c r="M99" s="1" t="s">
        <v>10</v>
      </c>
      <c r="N99" s="4">
        <v>400000</v>
      </c>
      <c r="O99" s="4">
        <v>400000</v>
      </c>
      <c r="P99" s="4">
        <v>400000</v>
      </c>
      <c r="Q99" s="4"/>
      <c r="R99" s="4"/>
    </row>
    <row r="100" spans="1:21" x14ac:dyDescent="0.25">
      <c r="A100" s="2" t="s">
        <v>88</v>
      </c>
      <c r="B100" s="2">
        <v>5512</v>
      </c>
      <c r="C100" s="3">
        <v>5156</v>
      </c>
      <c r="D100" s="1" t="s">
        <v>90</v>
      </c>
      <c r="E100" s="1">
        <v>0</v>
      </c>
      <c r="F100" s="1">
        <v>720</v>
      </c>
      <c r="G100" s="1">
        <v>0</v>
      </c>
      <c r="H100" s="1">
        <v>7</v>
      </c>
      <c r="I100" s="1" t="s">
        <v>20</v>
      </c>
      <c r="J100" s="1" t="s">
        <v>20</v>
      </c>
      <c r="K100" s="1" t="s">
        <v>267</v>
      </c>
      <c r="L100" s="1" t="s">
        <v>267</v>
      </c>
      <c r="M100" s="1" t="s">
        <v>10</v>
      </c>
      <c r="N100" s="4">
        <v>100000</v>
      </c>
      <c r="O100" s="4">
        <v>100000</v>
      </c>
      <c r="P100" s="4">
        <v>100000</v>
      </c>
      <c r="Q100" s="4"/>
      <c r="R100" s="4"/>
    </row>
    <row r="101" spans="1:21" x14ac:dyDescent="0.25">
      <c r="A101" s="2" t="s">
        <v>88</v>
      </c>
      <c r="B101" s="2">
        <v>5512</v>
      </c>
      <c r="C101" s="3">
        <v>5171</v>
      </c>
      <c r="D101" s="1" t="s">
        <v>91</v>
      </c>
      <c r="E101" s="1">
        <v>0</v>
      </c>
      <c r="F101" s="1">
        <v>720</v>
      </c>
      <c r="G101" s="1">
        <v>0</v>
      </c>
      <c r="H101" s="1">
        <v>7</v>
      </c>
      <c r="I101" s="1" t="s">
        <v>20</v>
      </c>
      <c r="J101" s="1" t="s">
        <v>20</v>
      </c>
      <c r="K101" s="1" t="s">
        <v>267</v>
      </c>
      <c r="L101" s="1" t="s">
        <v>267</v>
      </c>
      <c r="M101" s="1" t="s">
        <v>10</v>
      </c>
      <c r="N101" s="4">
        <v>100000</v>
      </c>
      <c r="O101" s="4">
        <v>100000</v>
      </c>
      <c r="P101" s="4">
        <v>100000</v>
      </c>
      <c r="Q101" s="4"/>
      <c r="R101" s="4"/>
    </row>
    <row r="102" spans="1:21" s="135" customFormat="1" x14ac:dyDescent="0.25">
      <c r="A102" s="2" t="s">
        <v>88</v>
      </c>
      <c r="B102" s="2">
        <v>5512</v>
      </c>
      <c r="C102" s="3">
        <v>5171</v>
      </c>
      <c r="D102" s="1" t="s">
        <v>315</v>
      </c>
      <c r="E102" s="1">
        <v>81</v>
      </c>
      <c r="F102" s="1">
        <v>720</v>
      </c>
      <c r="G102" s="1">
        <v>0</v>
      </c>
      <c r="H102" s="1">
        <v>7</v>
      </c>
      <c r="I102" s="1" t="s">
        <v>20</v>
      </c>
      <c r="J102" s="1" t="s">
        <v>20</v>
      </c>
      <c r="K102" s="1" t="s">
        <v>359</v>
      </c>
      <c r="L102" s="1" t="s">
        <v>335</v>
      </c>
      <c r="M102" s="1" t="s">
        <v>10</v>
      </c>
      <c r="N102" s="4">
        <v>0</v>
      </c>
      <c r="O102" s="4">
        <v>0</v>
      </c>
      <c r="P102" s="4">
        <v>0</v>
      </c>
      <c r="Q102" s="4"/>
      <c r="R102" s="4"/>
    </row>
    <row r="103" spans="1:21" x14ac:dyDescent="0.25">
      <c r="A103" s="2" t="s">
        <v>88</v>
      </c>
      <c r="B103" s="2">
        <v>5512</v>
      </c>
      <c r="C103" s="3">
        <v>6121</v>
      </c>
      <c r="D103" s="1" t="s">
        <v>92</v>
      </c>
      <c r="E103" s="1">
        <v>0</v>
      </c>
      <c r="F103" s="1">
        <v>720</v>
      </c>
      <c r="G103" s="1">
        <v>0</v>
      </c>
      <c r="H103" s="1">
        <v>7</v>
      </c>
      <c r="I103" s="1" t="s">
        <v>20</v>
      </c>
      <c r="J103" s="1" t="s">
        <v>20</v>
      </c>
      <c r="K103" s="1" t="s">
        <v>267</v>
      </c>
      <c r="L103" s="1" t="s">
        <v>267</v>
      </c>
      <c r="M103" s="1" t="s">
        <v>13</v>
      </c>
      <c r="N103" s="4">
        <v>0</v>
      </c>
      <c r="O103" s="4">
        <v>0</v>
      </c>
      <c r="P103" s="4">
        <v>0</v>
      </c>
      <c r="Q103" s="4"/>
      <c r="R103" s="4"/>
    </row>
    <row r="104" spans="1:21" s="135" customFormat="1" x14ac:dyDescent="0.25">
      <c r="A104" s="2" t="s">
        <v>88</v>
      </c>
      <c r="B104" s="2">
        <v>5512</v>
      </c>
      <c r="C104" s="3">
        <v>5171</v>
      </c>
      <c r="D104" s="1" t="s">
        <v>342</v>
      </c>
      <c r="E104" s="1">
        <v>14004</v>
      </c>
      <c r="F104" s="1">
        <v>720</v>
      </c>
      <c r="G104" s="1">
        <v>0</v>
      </c>
      <c r="H104" s="1">
        <v>7</v>
      </c>
      <c r="I104" s="1" t="s">
        <v>20</v>
      </c>
      <c r="J104" s="1" t="s">
        <v>20</v>
      </c>
      <c r="K104" s="1" t="s">
        <v>359</v>
      </c>
      <c r="L104" s="1" t="s">
        <v>335</v>
      </c>
      <c r="M104" s="1" t="s">
        <v>10</v>
      </c>
      <c r="N104" s="4">
        <v>0</v>
      </c>
      <c r="O104" s="4">
        <v>0</v>
      </c>
      <c r="P104" s="4">
        <v>0</v>
      </c>
      <c r="Q104" s="4"/>
      <c r="R104" s="4"/>
    </row>
    <row r="105" spans="1:21" x14ac:dyDescent="0.25">
      <c r="A105" s="2" t="s">
        <v>94</v>
      </c>
      <c r="B105" s="2">
        <v>6112</v>
      </c>
      <c r="C105" s="3">
        <v>5023</v>
      </c>
      <c r="D105" s="1" t="s">
        <v>93</v>
      </c>
      <c r="E105" s="1">
        <v>0</v>
      </c>
      <c r="F105" s="1">
        <v>910</v>
      </c>
      <c r="G105" s="1">
        <v>0</v>
      </c>
      <c r="H105" s="1">
        <v>9</v>
      </c>
      <c r="I105" s="1" t="s">
        <v>328</v>
      </c>
      <c r="J105" s="1" t="s">
        <v>328</v>
      </c>
      <c r="K105" s="1" t="s">
        <v>267</v>
      </c>
      <c r="L105" s="1" t="s">
        <v>267</v>
      </c>
      <c r="M105" s="1" t="s">
        <v>10</v>
      </c>
      <c r="N105" s="4">
        <v>5840000</v>
      </c>
      <c r="O105" s="4">
        <v>5840000</v>
      </c>
      <c r="P105" s="4">
        <v>5840000</v>
      </c>
      <c r="Q105" s="4">
        <f>SUM(O105:O106)</f>
        <v>7470000</v>
      </c>
      <c r="R105" s="4">
        <f>SUM(P105:P106)</f>
        <v>7470000</v>
      </c>
    </row>
    <row r="106" spans="1:21" x14ac:dyDescent="0.25">
      <c r="A106" s="2" t="s">
        <v>94</v>
      </c>
      <c r="B106" s="2">
        <v>6112</v>
      </c>
      <c r="C106" s="3">
        <v>5031</v>
      </c>
      <c r="D106" s="1" t="s">
        <v>95</v>
      </c>
      <c r="E106" s="1">
        <v>0</v>
      </c>
      <c r="F106" s="1">
        <v>910</v>
      </c>
      <c r="G106" s="1">
        <v>0</v>
      </c>
      <c r="H106" s="1">
        <v>9</v>
      </c>
      <c r="I106" s="1" t="s">
        <v>328</v>
      </c>
      <c r="J106" s="1" t="s">
        <v>328</v>
      </c>
      <c r="K106" s="1" t="s">
        <v>267</v>
      </c>
      <c r="L106" s="1" t="s">
        <v>267</v>
      </c>
      <c r="M106" s="1" t="s">
        <v>10</v>
      </c>
      <c r="N106" s="4">
        <v>1630000</v>
      </c>
      <c r="O106" s="4">
        <v>1630000</v>
      </c>
      <c r="P106" s="4">
        <v>1630000</v>
      </c>
      <c r="Q106" s="4"/>
      <c r="R106" s="4"/>
    </row>
    <row r="107" spans="1:21" x14ac:dyDescent="0.25">
      <c r="A107" s="2" t="s">
        <v>97</v>
      </c>
      <c r="B107" s="2">
        <v>6171</v>
      </c>
      <c r="C107" s="3">
        <v>5011</v>
      </c>
      <c r="D107" s="1" t="s">
        <v>96</v>
      </c>
      <c r="E107" s="1">
        <v>0</v>
      </c>
      <c r="F107" s="1">
        <v>910</v>
      </c>
      <c r="G107" s="1">
        <v>0</v>
      </c>
      <c r="H107" s="1">
        <v>9</v>
      </c>
      <c r="I107" s="1" t="s">
        <v>328</v>
      </c>
      <c r="J107" s="1" t="s">
        <v>328</v>
      </c>
      <c r="K107" s="1" t="s">
        <v>267</v>
      </c>
      <c r="L107" s="1" t="s">
        <v>267</v>
      </c>
      <c r="M107" s="1" t="s">
        <v>10</v>
      </c>
      <c r="N107" s="4">
        <v>34500000</v>
      </c>
      <c r="O107" s="4">
        <v>34500000</v>
      </c>
      <c r="P107" s="4">
        <v>34500000</v>
      </c>
      <c r="Q107" s="4">
        <f>SUM(O107:O135)</f>
        <v>72278800</v>
      </c>
      <c r="R107" s="4">
        <f>SUM(P107:P135)</f>
        <v>72278800</v>
      </c>
      <c r="S107" s="137">
        <f>SUM(P107:P130)-P129</f>
        <v>53938800</v>
      </c>
      <c r="U107" s="137">
        <f>Q107+Q136+Q142</f>
        <v>80028800</v>
      </c>
    </row>
    <row r="108" spans="1:21" s="135" customFormat="1" x14ac:dyDescent="0.25">
      <c r="A108" s="2" t="s">
        <v>97</v>
      </c>
      <c r="B108" s="2">
        <v>6171</v>
      </c>
      <c r="C108" s="3">
        <v>5011</v>
      </c>
      <c r="D108" s="1" t="s">
        <v>304</v>
      </c>
      <c r="E108" s="1">
        <v>13024</v>
      </c>
      <c r="F108" s="1">
        <v>910</v>
      </c>
      <c r="G108" s="1">
        <v>0</v>
      </c>
      <c r="H108" s="1">
        <v>9</v>
      </c>
      <c r="I108" s="1" t="s">
        <v>328</v>
      </c>
      <c r="J108" s="1" t="s">
        <v>328</v>
      </c>
      <c r="K108" s="1" t="s">
        <v>359</v>
      </c>
      <c r="L108" s="1" t="s">
        <v>335</v>
      </c>
      <c r="M108" s="1" t="s">
        <v>10</v>
      </c>
      <c r="N108" s="4">
        <v>0</v>
      </c>
      <c r="O108" s="4">
        <v>0</v>
      </c>
      <c r="P108" s="4">
        <v>0</v>
      </c>
      <c r="Q108" s="4"/>
      <c r="R108" s="4"/>
    </row>
    <row r="109" spans="1:21" x14ac:dyDescent="0.25">
      <c r="A109" s="2" t="s">
        <v>97</v>
      </c>
      <c r="B109" s="2">
        <v>6171</v>
      </c>
      <c r="C109" s="3">
        <v>5021</v>
      </c>
      <c r="D109" s="1" t="s">
        <v>98</v>
      </c>
      <c r="E109" s="1">
        <v>0</v>
      </c>
      <c r="F109" s="1">
        <v>910</v>
      </c>
      <c r="G109" s="1">
        <v>0</v>
      </c>
      <c r="H109" s="1">
        <v>9</v>
      </c>
      <c r="I109" s="1" t="s">
        <v>328</v>
      </c>
      <c r="J109" s="1" t="s">
        <v>328</v>
      </c>
      <c r="K109" s="1" t="s">
        <v>267</v>
      </c>
      <c r="L109" s="1" t="s">
        <v>267</v>
      </c>
      <c r="M109" s="1" t="s">
        <v>10</v>
      </c>
      <c r="N109" s="4">
        <v>1398000</v>
      </c>
      <c r="O109" s="4">
        <v>1398000</v>
      </c>
      <c r="P109" s="4">
        <v>1398000</v>
      </c>
      <c r="Q109" s="4"/>
      <c r="R109" s="4"/>
    </row>
    <row r="110" spans="1:21" x14ac:dyDescent="0.25">
      <c r="A110" s="2" t="s">
        <v>97</v>
      </c>
      <c r="B110" s="2">
        <v>6171</v>
      </c>
      <c r="C110" s="3">
        <v>5031</v>
      </c>
      <c r="D110" s="1" t="s">
        <v>99</v>
      </c>
      <c r="E110" s="1">
        <v>0</v>
      </c>
      <c r="F110" s="1">
        <v>910</v>
      </c>
      <c r="G110" s="1">
        <v>0</v>
      </c>
      <c r="H110" s="1">
        <v>9</v>
      </c>
      <c r="I110" s="1" t="s">
        <v>328</v>
      </c>
      <c r="J110" s="1" t="s">
        <v>328</v>
      </c>
      <c r="K110" s="1" t="s">
        <v>267</v>
      </c>
      <c r="L110" s="1" t="s">
        <v>267</v>
      </c>
      <c r="M110" s="1" t="s">
        <v>10</v>
      </c>
      <c r="N110" s="4">
        <v>8751000</v>
      </c>
      <c r="O110" s="4">
        <v>8751000</v>
      </c>
      <c r="P110" s="4">
        <v>8751000</v>
      </c>
      <c r="Q110" s="4"/>
      <c r="R110" s="4"/>
    </row>
    <row r="111" spans="1:21" x14ac:dyDescent="0.25">
      <c r="A111" s="2" t="s">
        <v>97</v>
      </c>
      <c r="B111" s="2">
        <v>6171</v>
      </c>
      <c r="C111" s="3">
        <v>5032</v>
      </c>
      <c r="D111" s="1" t="s">
        <v>100</v>
      </c>
      <c r="E111" s="1">
        <v>0</v>
      </c>
      <c r="F111" s="1">
        <v>910</v>
      </c>
      <c r="G111" s="1">
        <v>0</v>
      </c>
      <c r="H111" s="1">
        <v>9</v>
      </c>
      <c r="I111" s="1" t="s">
        <v>328</v>
      </c>
      <c r="J111" s="1" t="s">
        <v>328</v>
      </c>
      <c r="K111" s="1" t="s">
        <v>267</v>
      </c>
      <c r="L111" s="1" t="s">
        <v>267</v>
      </c>
      <c r="M111" s="1" t="s">
        <v>10</v>
      </c>
      <c r="N111" s="4">
        <v>3118000</v>
      </c>
      <c r="O111" s="4">
        <v>3118000</v>
      </c>
      <c r="P111" s="4">
        <v>3118000</v>
      </c>
      <c r="Q111" s="4"/>
      <c r="R111" s="4"/>
    </row>
    <row r="112" spans="1:21" x14ac:dyDescent="0.25">
      <c r="A112" s="2" t="s">
        <v>97</v>
      </c>
      <c r="B112" s="2">
        <v>6171</v>
      </c>
      <c r="C112" s="3">
        <v>5424</v>
      </c>
      <c r="D112" s="1" t="s">
        <v>101</v>
      </c>
      <c r="E112" s="1">
        <v>0</v>
      </c>
      <c r="F112" s="1">
        <v>910</v>
      </c>
      <c r="G112" s="1">
        <v>0</v>
      </c>
      <c r="H112" s="1">
        <v>9</v>
      </c>
      <c r="I112" s="1" t="s">
        <v>328</v>
      </c>
      <c r="J112" s="1" t="s">
        <v>328</v>
      </c>
      <c r="K112" s="1" t="s">
        <v>267</v>
      </c>
      <c r="L112" s="1" t="s">
        <v>267</v>
      </c>
      <c r="M112" s="1" t="s">
        <v>10</v>
      </c>
      <c r="N112" s="4">
        <v>230000</v>
      </c>
      <c r="O112" s="4">
        <v>230000</v>
      </c>
      <c r="P112" s="4">
        <v>230000</v>
      </c>
      <c r="Q112" s="4"/>
      <c r="R112" s="4"/>
    </row>
    <row r="113" spans="1:20" x14ac:dyDescent="0.25">
      <c r="A113" s="2" t="s">
        <v>97</v>
      </c>
      <c r="B113" s="2">
        <v>6171</v>
      </c>
      <c r="C113" s="3">
        <v>5038</v>
      </c>
      <c r="D113" s="1" t="s">
        <v>102</v>
      </c>
      <c r="E113" s="1">
        <v>0</v>
      </c>
      <c r="F113" s="1">
        <v>910</v>
      </c>
      <c r="G113" s="1">
        <v>0</v>
      </c>
      <c r="H113" s="1">
        <v>9</v>
      </c>
      <c r="I113" s="1" t="s">
        <v>328</v>
      </c>
      <c r="J113" s="1" t="s">
        <v>328</v>
      </c>
      <c r="K113" s="1" t="s">
        <v>267</v>
      </c>
      <c r="L113" s="1" t="s">
        <v>267</v>
      </c>
      <c r="M113" s="1" t="s">
        <v>10</v>
      </c>
      <c r="N113" s="4">
        <v>178000</v>
      </c>
      <c r="O113" s="4">
        <v>178000</v>
      </c>
      <c r="P113" s="4">
        <v>178000</v>
      </c>
      <c r="Q113" s="4"/>
      <c r="R113" s="4"/>
    </row>
    <row r="114" spans="1:20" x14ac:dyDescent="0.25">
      <c r="A114" s="2" t="s">
        <v>97</v>
      </c>
      <c r="B114" s="2">
        <v>6171</v>
      </c>
      <c r="C114" s="3">
        <v>5136</v>
      </c>
      <c r="D114" s="1" t="s">
        <v>103</v>
      </c>
      <c r="E114" s="1">
        <v>0</v>
      </c>
      <c r="F114" s="1">
        <v>910</v>
      </c>
      <c r="G114" s="1">
        <v>0</v>
      </c>
      <c r="H114" s="1">
        <v>9</v>
      </c>
      <c r="I114" s="1" t="s">
        <v>328</v>
      </c>
      <c r="J114" s="1" t="s">
        <v>328</v>
      </c>
      <c r="K114" s="1" t="s">
        <v>267</v>
      </c>
      <c r="L114" s="1" t="s">
        <v>267</v>
      </c>
      <c r="M114" s="1" t="s">
        <v>10</v>
      </c>
      <c r="N114" s="4">
        <v>40000</v>
      </c>
      <c r="O114" s="4">
        <v>40000</v>
      </c>
      <c r="P114" s="4">
        <v>40000</v>
      </c>
      <c r="Q114" s="4"/>
      <c r="R114" s="4"/>
      <c r="T114" s="175"/>
    </row>
    <row r="115" spans="1:20" x14ac:dyDescent="0.25">
      <c r="A115" s="2" t="s">
        <v>97</v>
      </c>
      <c r="B115" s="2">
        <v>6171</v>
      </c>
      <c r="C115" s="3">
        <v>5137</v>
      </c>
      <c r="D115" s="1" t="s">
        <v>104</v>
      </c>
      <c r="E115" s="1">
        <v>0</v>
      </c>
      <c r="F115" s="1">
        <v>910</v>
      </c>
      <c r="G115" s="1">
        <v>0</v>
      </c>
      <c r="H115" s="1">
        <v>9</v>
      </c>
      <c r="I115" s="1" t="s">
        <v>328</v>
      </c>
      <c r="J115" s="1" t="s">
        <v>328</v>
      </c>
      <c r="K115" s="1" t="s">
        <v>267</v>
      </c>
      <c r="L115" s="1" t="s">
        <v>267</v>
      </c>
      <c r="M115" s="1" t="s">
        <v>10</v>
      </c>
      <c r="N115" s="4">
        <v>500000</v>
      </c>
      <c r="O115" s="4">
        <v>500000</v>
      </c>
      <c r="P115" s="4">
        <v>500000</v>
      </c>
      <c r="Q115" s="4"/>
      <c r="R115" s="4"/>
      <c r="T115" s="176"/>
    </row>
    <row r="116" spans="1:20" x14ac:dyDescent="0.25">
      <c r="A116" s="2" t="s">
        <v>97</v>
      </c>
      <c r="B116" s="2">
        <v>6171</v>
      </c>
      <c r="C116" s="3">
        <v>5139</v>
      </c>
      <c r="D116" s="1" t="s">
        <v>105</v>
      </c>
      <c r="E116" s="1">
        <v>0</v>
      </c>
      <c r="F116" s="1">
        <v>910</v>
      </c>
      <c r="G116" s="1">
        <v>0</v>
      </c>
      <c r="H116" s="1">
        <v>9</v>
      </c>
      <c r="I116" s="1" t="s">
        <v>328</v>
      </c>
      <c r="J116" s="1" t="s">
        <v>328</v>
      </c>
      <c r="K116" s="1" t="s">
        <v>267</v>
      </c>
      <c r="L116" s="1" t="s">
        <v>267</v>
      </c>
      <c r="M116" s="1" t="s">
        <v>10</v>
      </c>
      <c r="N116" s="4">
        <v>600000</v>
      </c>
      <c r="O116" s="4">
        <v>600000</v>
      </c>
      <c r="P116" s="4">
        <v>600000</v>
      </c>
      <c r="Q116" s="4"/>
      <c r="R116" s="4"/>
      <c r="T116" s="175"/>
    </row>
    <row r="117" spans="1:20" x14ac:dyDescent="0.25">
      <c r="A117" s="2" t="s">
        <v>97</v>
      </c>
      <c r="B117" s="2">
        <v>6171</v>
      </c>
      <c r="C117" s="3">
        <v>5156</v>
      </c>
      <c r="D117" s="1" t="s">
        <v>90</v>
      </c>
      <c r="E117" s="1">
        <v>0</v>
      </c>
      <c r="F117" s="1">
        <v>910</v>
      </c>
      <c r="G117" s="1">
        <v>0</v>
      </c>
      <c r="H117" s="1">
        <v>9</v>
      </c>
      <c r="I117" s="1" t="s">
        <v>328</v>
      </c>
      <c r="J117" s="1" t="s">
        <v>328</v>
      </c>
      <c r="K117" s="1" t="s">
        <v>267</v>
      </c>
      <c r="L117" s="1" t="s">
        <v>267</v>
      </c>
      <c r="M117" s="1" t="s">
        <v>10</v>
      </c>
      <c r="N117" s="4">
        <v>100000</v>
      </c>
      <c r="O117" s="4">
        <v>100000</v>
      </c>
      <c r="P117" s="4">
        <v>100000</v>
      </c>
      <c r="Q117" s="4"/>
      <c r="R117" s="4"/>
      <c r="T117" s="176"/>
    </row>
    <row r="118" spans="1:20" x14ac:dyDescent="0.25">
      <c r="A118" s="2" t="s">
        <v>97</v>
      </c>
      <c r="B118" s="2">
        <v>6171</v>
      </c>
      <c r="C118" s="3">
        <v>5161</v>
      </c>
      <c r="D118" s="1" t="s">
        <v>106</v>
      </c>
      <c r="E118" s="1">
        <v>0</v>
      </c>
      <c r="F118" s="1">
        <v>910</v>
      </c>
      <c r="G118" s="1">
        <v>0</v>
      </c>
      <c r="H118" s="1">
        <v>9</v>
      </c>
      <c r="I118" s="1" t="s">
        <v>328</v>
      </c>
      <c r="J118" s="1" t="s">
        <v>328</v>
      </c>
      <c r="K118" s="1" t="s">
        <v>267</v>
      </c>
      <c r="L118" s="1" t="s">
        <v>267</v>
      </c>
      <c r="M118" s="1" t="s">
        <v>10</v>
      </c>
      <c r="N118" s="4">
        <v>200000</v>
      </c>
      <c r="O118" s="4">
        <v>200000</v>
      </c>
      <c r="P118" s="4">
        <v>200000</v>
      </c>
      <c r="Q118" s="4"/>
      <c r="R118" s="4"/>
      <c r="T118" s="175"/>
    </row>
    <row r="119" spans="1:20" x14ac:dyDescent="0.25">
      <c r="A119" s="2" t="s">
        <v>97</v>
      </c>
      <c r="B119" s="2">
        <v>6171</v>
      </c>
      <c r="C119" s="3">
        <v>5162</v>
      </c>
      <c r="D119" s="1" t="s">
        <v>107</v>
      </c>
      <c r="E119" s="1">
        <v>0</v>
      </c>
      <c r="F119" s="1">
        <v>910</v>
      </c>
      <c r="G119" s="1">
        <v>0</v>
      </c>
      <c r="H119" s="1">
        <v>9</v>
      </c>
      <c r="I119" s="1" t="s">
        <v>328</v>
      </c>
      <c r="J119" s="1" t="s">
        <v>328</v>
      </c>
      <c r="K119" s="1" t="s">
        <v>267</v>
      </c>
      <c r="L119" s="1" t="s">
        <v>267</v>
      </c>
      <c r="M119" s="1" t="s">
        <v>10</v>
      </c>
      <c r="N119" s="4">
        <v>550000</v>
      </c>
      <c r="O119" s="4">
        <v>550000</v>
      </c>
      <c r="P119" s="4">
        <v>550000</v>
      </c>
      <c r="Q119" s="4"/>
      <c r="R119" s="4"/>
      <c r="T119" s="176"/>
    </row>
    <row r="120" spans="1:20" x14ac:dyDescent="0.25">
      <c r="A120" s="2" t="s">
        <v>97</v>
      </c>
      <c r="B120" s="2">
        <v>6171</v>
      </c>
      <c r="C120" s="3">
        <v>5164</v>
      </c>
      <c r="D120" s="1" t="s">
        <v>108</v>
      </c>
      <c r="E120" s="1">
        <v>0</v>
      </c>
      <c r="F120" s="1">
        <v>910</v>
      </c>
      <c r="G120" s="1">
        <v>0</v>
      </c>
      <c r="H120" s="1">
        <v>9</v>
      </c>
      <c r="I120" s="1" t="s">
        <v>328</v>
      </c>
      <c r="J120" s="1" t="s">
        <v>328</v>
      </c>
      <c r="K120" s="1" t="s">
        <v>267</v>
      </c>
      <c r="L120" s="1" t="s">
        <v>267</v>
      </c>
      <c r="M120" s="1" t="s">
        <v>10</v>
      </c>
      <c r="N120" s="12">
        <v>160000</v>
      </c>
      <c r="O120" s="12">
        <v>160000</v>
      </c>
      <c r="P120" s="12">
        <v>160000</v>
      </c>
      <c r="Q120" s="12"/>
      <c r="R120" s="12"/>
      <c r="T120" s="177"/>
    </row>
    <row r="121" spans="1:20" x14ac:dyDescent="0.25">
      <c r="A121" s="2" t="s">
        <v>97</v>
      </c>
      <c r="B121" s="2">
        <v>6171</v>
      </c>
      <c r="C121" s="3">
        <v>5166</v>
      </c>
      <c r="D121" s="1" t="s">
        <v>109</v>
      </c>
      <c r="E121" s="1">
        <v>0</v>
      </c>
      <c r="F121" s="1">
        <v>910</v>
      </c>
      <c r="G121" s="1">
        <v>0</v>
      </c>
      <c r="H121" s="1">
        <v>9</v>
      </c>
      <c r="I121" s="1" t="s">
        <v>328</v>
      </c>
      <c r="J121" s="1" t="s">
        <v>328</v>
      </c>
      <c r="K121" s="1" t="s">
        <v>267</v>
      </c>
      <c r="L121" s="1" t="s">
        <v>267</v>
      </c>
      <c r="M121" s="1" t="s">
        <v>10</v>
      </c>
      <c r="N121" s="4">
        <v>550000</v>
      </c>
      <c r="O121" s="4">
        <v>550000</v>
      </c>
      <c r="P121" s="4">
        <v>550000</v>
      </c>
      <c r="Q121" s="4"/>
      <c r="R121" s="4"/>
      <c r="T121" s="176"/>
    </row>
    <row r="122" spans="1:20" x14ac:dyDescent="0.25">
      <c r="A122" s="2" t="s">
        <v>97</v>
      </c>
      <c r="B122" s="2">
        <v>6171</v>
      </c>
      <c r="C122" s="3">
        <v>5167</v>
      </c>
      <c r="D122" s="1" t="s">
        <v>110</v>
      </c>
      <c r="E122" s="1">
        <v>0</v>
      </c>
      <c r="F122" s="1">
        <v>910</v>
      </c>
      <c r="G122" s="1">
        <v>0</v>
      </c>
      <c r="H122" s="1">
        <v>9</v>
      </c>
      <c r="I122" s="1" t="s">
        <v>328</v>
      </c>
      <c r="J122" s="1" t="s">
        <v>328</v>
      </c>
      <c r="K122" s="1" t="s">
        <v>267</v>
      </c>
      <c r="L122" s="1" t="s">
        <v>267</v>
      </c>
      <c r="M122" s="1" t="s">
        <v>10</v>
      </c>
      <c r="N122" s="4">
        <v>400000</v>
      </c>
      <c r="O122" s="4">
        <v>400000</v>
      </c>
      <c r="P122" s="4">
        <v>400000</v>
      </c>
      <c r="Q122" s="4"/>
      <c r="R122" s="4"/>
      <c r="T122" s="175"/>
    </row>
    <row r="123" spans="1:20" s="135" customFormat="1" x14ac:dyDescent="0.25">
      <c r="A123" s="2" t="s">
        <v>97</v>
      </c>
      <c r="B123" s="2">
        <v>6171</v>
      </c>
      <c r="C123" s="3">
        <v>5167</v>
      </c>
      <c r="D123" s="1" t="s">
        <v>110</v>
      </c>
      <c r="E123" s="1">
        <v>0</v>
      </c>
      <c r="F123" s="1">
        <v>910</v>
      </c>
      <c r="G123" s="1">
        <v>0</v>
      </c>
      <c r="H123" s="1">
        <v>9</v>
      </c>
      <c r="I123" s="1" t="s">
        <v>328</v>
      </c>
      <c r="J123" s="1" t="s">
        <v>328</v>
      </c>
      <c r="K123" s="1" t="s">
        <v>267</v>
      </c>
      <c r="L123" s="1" t="s">
        <v>267</v>
      </c>
      <c r="M123" s="1" t="s">
        <v>10</v>
      </c>
      <c r="N123" s="4">
        <v>0</v>
      </c>
      <c r="O123" s="4">
        <v>83800</v>
      </c>
      <c r="P123" s="4">
        <v>83800</v>
      </c>
      <c r="Q123" s="4"/>
      <c r="R123" s="4"/>
      <c r="T123" s="175"/>
    </row>
    <row r="124" spans="1:20" s="135" customFormat="1" x14ac:dyDescent="0.25">
      <c r="A124" s="2" t="s">
        <v>97</v>
      </c>
      <c r="B124" s="2">
        <v>6171</v>
      </c>
      <c r="C124" s="3">
        <v>5167</v>
      </c>
      <c r="D124" s="1" t="s">
        <v>296</v>
      </c>
      <c r="E124" s="1">
        <v>0</v>
      </c>
      <c r="F124" s="1">
        <v>910</v>
      </c>
      <c r="G124" s="1">
        <v>0</v>
      </c>
      <c r="H124" s="1">
        <v>9</v>
      </c>
      <c r="I124" s="1" t="s">
        <v>328</v>
      </c>
      <c r="J124" s="1" t="s">
        <v>328</v>
      </c>
      <c r="K124" s="1" t="s">
        <v>359</v>
      </c>
      <c r="L124" s="1" t="s">
        <v>335</v>
      </c>
      <c r="M124" s="1" t="s">
        <v>10</v>
      </c>
      <c r="N124" s="4">
        <v>0</v>
      </c>
      <c r="O124" s="4">
        <v>0</v>
      </c>
      <c r="P124" s="4">
        <v>0</v>
      </c>
      <c r="Q124" s="4"/>
      <c r="R124" s="4"/>
      <c r="T124" s="176"/>
    </row>
    <row r="125" spans="1:20" x14ac:dyDescent="0.25">
      <c r="A125" s="2" t="s">
        <v>97</v>
      </c>
      <c r="B125" s="2">
        <v>6171</v>
      </c>
      <c r="C125" s="3">
        <v>5169</v>
      </c>
      <c r="D125" s="1" t="s">
        <v>111</v>
      </c>
      <c r="E125" s="1">
        <v>0</v>
      </c>
      <c r="F125" s="1">
        <v>910</v>
      </c>
      <c r="G125" s="1">
        <v>0</v>
      </c>
      <c r="H125" s="1">
        <v>9</v>
      </c>
      <c r="I125" s="1" t="s">
        <v>328</v>
      </c>
      <c r="J125" s="1" t="s">
        <v>328</v>
      </c>
      <c r="K125" s="1" t="s">
        <v>267</v>
      </c>
      <c r="L125" s="1" t="s">
        <v>267</v>
      </c>
      <c r="M125" s="1" t="s">
        <v>10</v>
      </c>
      <c r="N125" s="4">
        <v>1000000</v>
      </c>
      <c r="O125" s="4">
        <v>1000000</v>
      </c>
      <c r="P125" s="4">
        <v>1000000</v>
      </c>
      <c r="Q125" s="4"/>
      <c r="R125" s="4"/>
      <c r="T125" s="175"/>
    </row>
    <row r="126" spans="1:20" x14ac:dyDescent="0.25">
      <c r="A126" s="2" t="s">
        <v>97</v>
      </c>
      <c r="B126" s="2">
        <v>6171</v>
      </c>
      <c r="C126" s="3">
        <v>5171</v>
      </c>
      <c r="D126" s="1" t="s">
        <v>112</v>
      </c>
      <c r="E126" s="1">
        <v>0</v>
      </c>
      <c r="F126" s="1">
        <v>910</v>
      </c>
      <c r="G126" s="1">
        <v>0</v>
      </c>
      <c r="H126" s="1">
        <v>9</v>
      </c>
      <c r="I126" s="1" t="s">
        <v>328</v>
      </c>
      <c r="J126" s="1" t="s">
        <v>328</v>
      </c>
      <c r="K126" s="1" t="s">
        <v>267</v>
      </c>
      <c r="L126" s="1" t="s">
        <v>267</v>
      </c>
      <c r="M126" s="1" t="s">
        <v>10</v>
      </c>
      <c r="N126" s="4">
        <v>100000</v>
      </c>
      <c r="O126" s="4">
        <v>100000</v>
      </c>
      <c r="P126" s="4">
        <v>100000</v>
      </c>
      <c r="Q126" s="4"/>
      <c r="R126" s="4"/>
      <c r="T126" s="176"/>
    </row>
    <row r="127" spans="1:20" x14ac:dyDescent="0.25">
      <c r="A127" s="2" t="s">
        <v>97</v>
      </c>
      <c r="B127" s="2">
        <v>6171</v>
      </c>
      <c r="C127" s="3">
        <v>5172</v>
      </c>
      <c r="D127" s="1" t="s">
        <v>113</v>
      </c>
      <c r="E127" s="1">
        <v>0</v>
      </c>
      <c r="F127" s="1">
        <v>910</v>
      </c>
      <c r="G127" s="1">
        <v>0</v>
      </c>
      <c r="H127" s="1">
        <v>9</v>
      </c>
      <c r="I127" s="1" t="s">
        <v>328</v>
      </c>
      <c r="J127" s="1" t="s">
        <v>328</v>
      </c>
      <c r="K127" s="1" t="s">
        <v>267</v>
      </c>
      <c r="L127" s="1" t="s">
        <v>267</v>
      </c>
      <c r="M127" s="1" t="s">
        <v>10</v>
      </c>
      <c r="N127" s="4">
        <v>1400000</v>
      </c>
      <c r="O127" s="4">
        <v>1400000</v>
      </c>
      <c r="P127" s="4">
        <v>1400000</v>
      </c>
      <c r="Q127" s="4"/>
      <c r="R127" s="4"/>
      <c r="T127" s="175"/>
    </row>
    <row r="128" spans="1:20" x14ac:dyDescent="0.25">
      <c r="A128" s="2" t="s">
        <v>97</v>
      </c>
      <c r="B128" s="2">
        <v>6171</v>
      </c>
      <c r="C128" s="3">
        <v>5173</v>
      </c>
      <c r="D128" s="1" t="s">
        <v>114</v>
      </c>
      <c r="E128" s="1">
        <v>0</v>
      </c>
      <c r="F128" s="1">
        <v>910</v>
      </c>
      <c r="G128" s="1">
        <v>0</v>
      </c>
      <c r="H128" s="1">
        <v>9</v>
      </c>
      <c r="I128" s="1" t="s">
        <v>328</v>
      </c>
      <c r="J128" s="1" t="s">
        <v>328</v>
      </c>
      <c r="K128" s="1" t="s">
        <v>267</v>
      </c>
      <c r="L128" s="1" t="s">
        <v>267</v>
      </c>
      <c r="M128" s="1" t="s">
        <v>10</v>
      </c>
      <c r="N128" s="4">
        <v>30000</v>
      </c>
      <c r="O128" s="4">
        <v>30000</v>
      </c>
      <c r="P128" s="4">
        <v>30000</v>
      </c>
      <c r="Q128" s="4"/>
      <c r="R128" s="4"/>
      <c r="T128" s="176"/>
    </row>
    <row r="129" spans="1:20" x14ac:dyDescent="0.25">
      <c r="A129" s="2" t="s">
        <v>97</v>
      </c>
      <c r="B129" s="2">
        <v>6171</v>
      </c>
      <c r="C129" s="3">
        <v>5499</v>
      </c>
      <c r="D129" s="1" t="s">
        <v>115</v>
      </c>
      <c r="E129" s="1">
        <v>0</v>
      </c>
      <c r="F129" s="1">
        <v>910</v>
      </c>
      <c r="G129" s="1">
        <v>0</v>
      </c>
      <c r="H129" s="1">
        <v>9</v>
      </c>
      <c r="I129" s="1" t="s">
        <v>328</v>
      </c>
      <c r="J129" s="1" t="s">
        <v>328</v>
      </c>
      <c r="K129" s="1" t="s">
        <v>271</v>
      </c>
      <c r="L129" s="1" t="s">
        <v>267</v>
      </c>
      <c r="M129" s="1" t="s">
        <v>10</v>
      </c>
      <c r="N129" s="4">
        <v>3530000</v>
      </c>
      <c r="O129" s="4">
        <v>3530000</v>
      </c>
      <c r="P129" s="4">
        <v>3530000</v>
      </c>
      <c r="Q129" s="4"/>
      <c r="R129" s="4"/>
      <c r="T129" s="175"/>
    </row>
    <row r="130" spans="1:20" x14ac:dyDescent="0.25">
      <c r="A130" s="2" t="s">
        <v>97</v>
      </c>
      <c r="B130" s="2">
        <v>6171</v>
      </c>
      <c r="C130" s="3">
        <v>5199</v>
      </c>
      <c r="D130" s="1" t="s">
        <v>116</v>
      </c>
      <c r="E130" s="1">
        <v>0</v>
      </c>
      <c r="F130" s="1">
        <v>910</v>
      </c>
      <c r="G130" s="1">
        <v>0</v>
      </c>
      <c r="H130" s="1">
        <v>9</v>
      </c>
      <c r="I130" s="1" t="s">
        <v>328</v>
      </c>
      <c r="J130" s="1" t="s">
        <v>328</v>
      </c>
      <c r="K130" s="1" t="s">
        <v>267</v>
      </c>
      <c r="L130" s="1" t="s">
        <v>267</v>
      </c>
      <c r="M130" s="1" t="s">
        <v>10</v>
      </c>
      <c r="N130" s="4">
        <v>50000</v>
      </c>
      <c r="O130" s="4">
        <v>50000</v>
      </c>
      <c r="P130" s="4">
        <v>50000</v>
      </c>
      <c r="Q130" s="4"/>
      <c r="R130" s="4"/>
      <c r="T130" s="176"/>
    </row>
    <row r="131" spans="1:20" s="135" customFormat="1" x14ac:dyDescent="0.25">
      <c r="A131" s="2" t="s">
        <v>97</v>
      </c>
      <c r="B131" s="2">
        <v>6171</v>
      </c>
      <c r="C131" s="3">
        <v>6111</v>
      </c>
      <c r="D131" s="1" t="s">
        <v>333</v>
      </c>
      <c r="E131" s="1">
        <v>0</v>
      </c>
      <c r="F131" s="1">
        <v>910</v>
      </c>
      <c r="G131" s="1">
        <v>0</v>
      </c>
      <c r="H131" s="1">
        <v>9</v>
      </c>
      <c r="I131" s="1" t="s">
        <v>328</v>
      </c>
      <c r="J131" s="1" t="s">
        <v>328</v>
      </c>
      <c r="K131" s="1" t="s">
        <v>267</v>
      </c>
      <c r="L131" s="1" t="s">
        <v>267</v>
      </c>
      <c r="M131" s="1" t="s">
        <v>13</v>
      </c>
      <c r="N131" s="4">
        <v>750000</v>
      </c>
      <c r="O131" s="4">
        <v>750000</v>
      </c>
      <c r="P131" s="4">
        <v>750000</v>
      </c>
      <c r="Q131" s="4"/>
      <c r="R131" s="4"/>
      <c r="T131" s="176"/>
    </row>
    <row r="132" spans="1:20" s="135" customFormat="1" x14ac:dyDescent="0.25">
      <c r="A132" s="2" t="s">
        <v>97</v>
      </c>
      <c r="B132" s="2">
        <v>6171</v>
      </c>
      <c r="C132" s="3">
        <v>6122</v>
      </c>
      <c r="D132" s="1" t="s">
        <v>351</v>
      </c>
      <c r="E132" s="1">
        <v>0</v>
      </c>
      <c r="F132" s="1">
        <v>910</v>
      </c>
      <c r="G132" s="1">
        <v>0</v>
      </c>
      <c r="H132" s="1">
        <v>9</v>
      </c>
      <c r="I132" s="1" t="s">
        <v>328</v>
      </c>
      <c r="J132" s="1" t="s">
        <v>328</v>
      </c>
      <c r="K132" s="1" t="s">
        <v>267</v>
      </c>
      <c r="L132" s="1" t="s">
        <v>267</v>
      </c>
      <c r="M132" s="1" t="s">
        <v>13</v>
      </c>
      <c r="N132" s="4">
        <v>0</v>
      </c>
      <c r="O132" s="4">
        <v>0</v>
      </c>
      <c r="P132" s="4">
        <v>0</v>
      </c>
      <c r="Q132" s="4"/>
      <c r="R132" s="4"/>
      <c r="T132" s="176"/>
    </row>
    <row r="133" spans="1:20" x14ac:dyDescent="0.25">
      <c r="A133" s="2" t="s">
        <v>97</v>
      </c>
      <c r="B133" s="2">
        <v>6171</v>
      </c>
      <c r="C133" s="3">
        <v>6125</v>
      </c>
      <c r="D133" s="1" t="s">
        <v>334</v>
      </c>
      <c r="E133" s="1">
        <v>0</v>
      </c>
      <c r="F133" s="1">
        <v>910</v>
      </c>
      <c r="G133" s="1">
        <v>0</v>
      </c>
      <c r="H133" s="1">
        <v>9</v>
      </c>
      <c r="I133" s="1" t="s">
        <v>328</v>
      </c>
      <c r="J133" s="1" t="s">
        <v>328</v>
      </c>
      <c r="K133" s="1" t="s">
        <v>336</v>
      </c>
      <c r="L133" s="1" t="s">
        <v>335</v>
      </c>
      <c r="M133" s="1" t="s">
        <v>13</v>
      </c>
      <c r="N133" s="4">
        <v>13400000</v>
      </c>
      <c r="O133" s="4">
        <v>13400000</v>
      </c>
      <c r="P133" s="4">
        <v>13400000</v>
      </c>
      <c r="Q133" s="4"/>
      <c r="R133" s="4"/>
      <c r="T133" s="175"/>
    </row>
    <row r="134" spans="1:20" x14ac:dyDescent="0.25">
      <c r="A134" s="2" t="s">
        <v>97</v>
      </c>
      <c r="B134" s="2">
        <v>6171</v>
      </c>
      <c r="C134" s="3">
        <v>6121</v>
      </c>
      <c r="D134" s="1" t="s">
        <v>117</v>
      </c>
      <c r="E134" s="1">
        <v>0</v>
      </c>
      <c r="F134" s="1">
        <v>910</v>
      </c>
      <c r="G134" s="1">
        <v>0</v>
      </c>
      <c r="H134" s="1">
        <v>9</v>
      </c>
      <c r="I134" s="1" t="s">
        <v>328</v>
      </c>
      <c r="J134" s="1" t="s">
        <v>328</v>
      </c>
      <c r="K134" s="1" t="s">
        <v>267</v>
      </c>
      <c r="L134" s="1" t="s">
        <v>267</v>
      </c>
      <c r="M134" s="1" t="s">
        <v>13</v>
      </c>
      <c r="N134" s="4">
        <v>100000</v>
      </c>
      <c r="O134" s="4">
        <v>100000</v>
      </c>
      <c r="P134" s="4">
        <v>100000</v>
      </c>
      <c r="Q134" s="4"/>
      <c r="R134" s="4"/>
      <c r="T134" s="176"/>
    </row>
    <row r="135" spans="1:20" x14ac:dyDescent="0.25">
      <c r="A135" s="2" t="s">
        <v>97</v>
      </c>
      <c r="B135" s="2">
        <v>6171</v>
      </c>
      <c r="C135" s="3">
        <v>6125</v>
      </c>
      <c r="D135" s="1" t="s">
        <v>118</v>
      </c>
      <c r="E135" s="1">
        <v>0</v>
      </c>
      <c r="F135" s="1">
        <v>910</v>
      </c>
      <c r="G135" s="1">
        <v>0</v>
      </c>
      <c r="H135" s="1">
        <v>9</v>
      </c>
      <c r="I135" s="1" t="s">
        <v>328</v>
      </c>
      <c r="J135" s="1" t="s">
        <v>328</v>
      </c>
      <c r="K135" s="1" t="s">
        <v>267</v>
      </c>
      <c r="L135" s="1" t="s">
        <v>267</v>
      </c>
      <c r="M135" s="1" t="s">
        <v>13</v>
      </c>
      <c r="N135" s="4">
        <v>560000</v>
      </c>
      <c r="O135" s="4">
        <v>560000</v>
      </c>
      <c r="P135" s="4">
        <v>560000</v>
      </c>
      <c r="Q135" s="4"/>
      <c r="R135" s="4"/>
      <c r="T135" s="175"/>
    </row>
    <row r="136" spans="1:20" x14ac:dyDescent="0.25">
      <c r="A136" s="2" t="s">
        <v>97</v>
      </c>
      <c r="B136" s="2">
        <v>6171</v>
      </c>
      <c r="C136" s="3">
        <v>5139</v>
      </c>
      <c r="D136" s="1" t="s">
        <v>119</v>
      </c>
      <c r="E136" s="1">
        <v>0</v>
      </c>
      <c r="F136" s="1">
        <v>940</v>
      </c>
      <c r="G136" s="1">
        <v>0</v>
      </c>
      <c r="H136" s="1">
        <v>9</v>
      </c>
      <c r="I136" s="1" t="s">
        <v>25</v>
      </c>
      <c r="J136" s="1" t="s">
        <v>25</v>
      </c>
      <c r="K136" s="1" t="s">
        <v>267</v>
      </c>
      <c r="L136" s="1" t="s">
        <v>267</v>
      </c>
      <c r="M136" s="1" t="s">
        <v>10</v>
      </c>
      <c r="N136" s="4">
        <v>250000</v>
      </c>
      <c r="O136" s="4">
        <v>250000</v>
      </c>
      <c r="P136" s="4">
        <v>250000</v>
      </c>
      <c r="Q136" s="4">
        <f>SUM(O136:O141)</f>
        <v>4400000</v>
      </c>
      <c r="R136" s="4">
        <f>SUM(P136:P141)</f>
        <v>4400000</v>
      </c>
    </row>
    <row r="137" spans="1:20" x14ac:dyDescent="0.25">
      <c r="A137" s="2" t="s">
        <v>97</v>
      </c>
      <c r="B137" s="2">
        <v>6171</v>
      </c>
      <c r="C137" s="3">
        <v>5151</v>
      </c>
      <c r="D137" s="1" t="s">
        <v>120</v>
      </c>
      <c r="E137" s="1">
        <v>0</v>
      </c>
      <c r="F137" s="1">
        <v>940</v>
      </c>
      <c r="G137" s="1">
        <v>0</v>
      </c>
      <c r="H137" s="1">
        <v>9</v>
      </c>
      <c r="I137" s="1" t="s">
        <v>25</v>
      </c>
      <c r="J137" s="1" t="s">
        <v>25</v>
      </c>
      <c r="K137" s="1" t="s">
        <v>267</v>
      </c>
      <c r="L137" s="1" t="s">
        <v>267</v>
      </c>
      <c r="M137" s="1" t="s">
        <v>10</v>
      </c>
      <c r="N137" s="4">
        <v>200000</v>
      </c>
      <c r="O137" s="4">
        <v>200000</v>
      </c>
      <c r="P137" s="4">
        <v>200000</v>
      </c>
      <c r="Q137" s="4"/>
      <c r="R137" s="4"/>
      <c r="S137" s="137"/>
      <c r="T137" s="137"/>
    </row>
    <row r="138" spans="1:20" x14ac:dyDescent="0.25">
      <c r="A138" s="2" t="s">
        <v>97</v>
      </c>
      <c r="B138" s="2">
        <v>6171</v>
      </c>
      <c r="C138" s="3">
        <v>5152</v>
      </c>
      <c r="D138" s="1" t="s">
        <v>121</v>
      </c>
      <c r="E138" s="1">
        <v>0</v>
      </c>
      <c r="F138" s="1">
        <v>940</v>
      </c>
      <c r="G138" s="1">
        <v>0</v>
      </c>
      <c r="H138" s="1">
        <v>9</v>
      </c>
      <c r="I138" s="1" t="s">
        <v>25</v>
      </c>
      <c r="J138" s="1" t="s">
        <v>25</v>
      </c>
      <c r="K138" s="1" t="s">
        <v>267</v>
      </c>
      <c r="L138" s="1" t="s">
        <v>267</v>
      </c>
      <c r="M138" s="1" t="s">
        <v>10</v>
      </c>
      <c r="N138" s="4">
        <v>1050000</v>
      </c>
      <c r="O138" s="4">
        <v>1050000</v>
      </c>
      <c r="P138" s="4">
        <v>1050000</v>
      </c>
      <c r="Q138" s="4"/>
      <c r="R138" s="4"/>
    </row>
    <row r="139" spans="1:20" x14ac:dyDescent="0.25">
      <c r="A139" s="2" t="s">
        <v>97</v>
      </c>
      <c r="B139" s="2">
        <v>6171</v>
      </c>
      <c r="C139" s="3">
        <v>5154</v>
      </c>
      <c r="D139" s="1" t="s">
        <v>57</v>
      </c>
      <c r="E139" s="1">
        <v>0</v>
      </c>
      <c r="F139" s="1">
        <v>940</v>
      </c>
      <c r="G139" s="1">
        <v>0</v>
      </c>
      <c r="H139" s="1">
        <v>9</v>
      </c>
      <c r="I139" s="1" t="s">
        <v>25</v>
      </c>
      <c r="J139" s="1" t="s">
        <v>25</v>
      </c>
      <c r="K139" s="1" t="s">
        <v>267</v>
      </c>
      <c r="L139" s="1" t="s">
        <v>267</v>
      </c>
      <c r="M139" s="1" t="s">
        <v>10</v>
      </c>
      <c r="N139" s="4">
        <v>1200000</v>
      </c>
      <c r="O139" s="4">
        <v>1200000</v>
      </c>
      <c r="P139" s="4">
        <v>1200000</v>
      </c>
      <c r="Q139" s="4"/>
      <c r="R139" s="4"/>
    </row>
    <row r="140" spans="1:20" x14ac:dyDescent="0.25">
      <c r="A140" s="2" t="s">
        <v>97</v>
      </c>
      <c r="B140" s="2">
        <v>6171</v>
      </c>
      <c r="C140" s="3">
        <v>5171</v>
      </c>
      <c r="D140" s="1" t="s">
        <v>122</v>
      </c>
      <c r="E140" s="1">
        <v>0</v>
      </c>
      <c r="F140" s="1">
        <v>940</v>
      </c>
      <c r="G140" s="1">
        <v>0</v>
      </c>
      <c r="H140" s="1">
        <v>9</v>
      </c>
      <c r="I140" s="1" t="s">
        <v>25</v>
      </c>
      <c r="J140" s="1" t="s">
        <v>25</v>
      </c>
      <c r="K140" s="1" t="s">
        <v>267</v>
      </c>
      <c r="L140" s="1" t="s">
        <v>267</v>
      </c>
      <c r="M140" s="1" t="s">
        <v>10</v>
      </c>
      <c r="N140" s="4">
        <v>1000000</v>
      </c>
      <c r="O140" s="4">
        <v>1000000</v>
      </c>
      <c r="P140" s="4">
        <v>1000000</v>
      </c>
      <c r="Q140" s="4"/>
      <c r="R140" s="4"/>
    </row>
    <row r="141" spans="1:20" x14ac:dyDescent="0.25">
      <c r="A141" s="2" t="s">
        <v>97</v>
      </c>
      <c r="B141" s="2">
        <v>6171</v>
      </c>
      <c r="C141" s="3">
        <v>5169</v>
      </c>
      <c r="D141" s="1" t="s">
        <v>38</v>
      </c>
      <c r="E141" s="1">
        <v>0</v>
      </c>
      <c r="F141" s="1">
        <v>940</v>
      </c>
      <c r="G141" s="1">
        <v>0</v>
      </c>
      <c r="H141" s="1">
        <v>9</v>
      </c>
      <c r="I141" s="1" t="s">
        <v>25</v>
      </c>
      <c r="J141" s="1" t="s">
        <v>25</v>
      </c>
      <c r="K141" s="1" t="s">
        <v>267</v>
      </c>
      <c r="L141" s="1" t="s">
        <v>267</v>
      </c>
      <c r="M141" s="1" t="s">
        <v>10</v>
      </c>
      <c r="N141" s="4">
        <v>700000</v>
      </c>
      <c r="O141" s="4">
        <v>700000</v>
      </c>
      <c r="P141" s="4">
        <v>700000</v>
      </c>
      <c r="Q141" s="4"/>
      <c r="R141" s="4"/>
    </row>
    <row r="142" spans="1:20" x14ac:dyDescent="0.25">
      <c r="A142" s="2" t="s">
        <v>97</v>
      </c>
      <c r="B142" s="2">
        <v>6171</v>
      </c>
      <c r="C142" s="3">
        <v>5175</v>
      </c>
      <c r="D142" s="1" t="s">
        <v>123</v>
      </c>
      <c r="E142" s="1">
        <v>0</v>
      </c>
      <c r="F142" s="1">
        <v>920</v>
      </c>
      <c r="G142" s="1">
        <v>0</v>
      </c>
      <c r="H142" s="1">
        <v>9</v>
      </c>
      <c r="I142" s="1" t="s">
        <v>20</v>
      </c>
      <c r="J142" s="1" t="s">
        <v>20</v>
      </c>
      <c r="K142" s="1" t="s">
        <v>267</v>
      </c>
      <c r="L142" s="1" t="s">
        <v>267</v>
      </c>
      <c r="M142" s="1" t="s">
        <v>10</v>
      </c>
      <c r="N142" s="4">
        <v>150000</v>
      </c>
      <c r="O142" s="4">
        <v>150000</v>
      </c>
      <c r="P142" s="4">
        <v>150000</v>
      </c>
      <c r="Q142" s="4">
        <f>SUM(O142:O144)</f>
        <v>3350000</v>
      </c>
      <c r="R142" s="4">
        <f>SUM(P142:P143)</f>
        <v>350000</v>
      </c>
    </row>
    <row r="143" spans="1:20" x14ac:dyDescent="0.25">
      <c r="A143" s="2" t="s">
        <v>97</v>
      </c>
      <c r="B143" s="2">
        <v>6171</v>
      </c>
      <c r="C143" s="3">
        <v>5139</v>
      </c>
      <c r="D143" s="1" t="s">
        <v>124</v>
      </c>
      <c r="E143" s="1">
        <v>0</v>
      </c>
      <c r="F143" s="1">
        <v>920</v>
      </c>
      <c r="G143" s="1">
        <v>0</v>
      </c>
      <c r="H143" s="1">
        <v>9</v>
      </c>
      <c r="I143" s="1" t="s">
        <v>20</v>
      </c>
      <c r="J143" s="1" t="s">
        <v>20</v>
      </c>
      <c r="K143" s="1" t="s">
        <v>267</v>
      </c>
      <c r="L143" s="1" t="s">
        <v>267</v>
      </c>
      <c r="M143" s="1" t="s">
        <v>10</v>
      </c>
      <c r="N143" s="4">
        <v>200000</v>
      </c>
      <c r="O143" s="4">
        <v>200000</v>
      </c>
      <c r="P143" s="4">
        <v>200000</v>
      </c>
      <c r="Q143" s="4"/>
      <c r="R143" s="4"/>
    </row>
    <row r="144" spans="1:20" s="135" customFormat="1" x14ac:dyDescent="0.25">
      <c r="A144" s="2" t="s">
        <v>97</v>
      </c>
      <c r="B144" s="2">
        <v>6171</v>
      </c>
      <c r="C144" s="3">
        <v>6121</v>
      </c>
      <c r="D144" s="1" t="s">
        <v>264</v>
      </c>
      <c r="E144" s="1">
        <v>0</v>
      </c>
      <c r="F144" s="1">
        <v>920</v>
      </c>
      <c r="G144" s="1">
        <v>0</v>
      </c>
      <c r="H144" s="1">
        <v>9</v>
      </c>
      <c r="I144" s="1" t="s">
        <v>20</v>
      </c>
      <c r="J144" s="1" t="s">
        <v>20</v>
      </c>
      <c r="K144" s="1" t="s">
        <v>346</v>
      </c>
      <c r="L144" s="1" t="s">
        <v>346</v>
      </c>
      <c r="M144" s="1" t="s">
        <v>13</v>
      </c>
      <c r="N144" s="4">
        <v>3000000</v>
      </c>
      <c r="O144" s="4">
        <v>3000000</v>
      </c>
      <c r="P144" s="4">
        <v>3000000</v>
      </c>
      <c r="Q144" s="4"/>
      <c r="R144" s="4"/>
    </row>
    <row r="145" spans="1:18" x14ac:dyDescent="0.25">
      <c r="A145" s="2" t="s">
        <v>126</v>
      </c>
      <c r="B145" s="2">
        <v>6310</v>
      </c>
      <c r="C145" s="7">
        <v>5163</v>
      </c>
      <c r="D145" s="11" t="s">
        <v>125</v>
      </c>
      <c r="E145" s="1">
        <v>0</v>
      </c>
      <c r="F145" s="1">
        <v>1010</v>
      </c>
      <c r="G145" s="1">
        <v>0</v>
      </c>
      <c r="H145" s="1">
        <v>10</v>
      </c>
      <c r="I145" s="1" t="s">
        <v>328</v>
      </c>
      <c r="J145" s="1" t="s">
        <v>328</v>
      </c>
      <c r="K145" s="1" t="s">
        <v>267</v>
      </c>
      <c r="L145" s="1" t="s">
        <v>267</v>
      </c>
      <c r="M145" s="1" t="s">
        <v>10</v>
      </c>
      <c r="N145" s="4">
        <v>120000</v>
      </c>
      <c r="O145" s="4">
        <v>120000</v>
      </c>
      <c r="P145" s="4">
        <v>120000</v>
      </c>
      <c r="Q145" s="4">
        <f t="shared" ref="Q145:R149" si="2">SUM(O145)</f>
        <v>120000</v>
      </c>
      <c r="R145" s="4">
        <f t="shared" si="2"/>
        <v>120000</v>
      </c>
    </row>
    <row r="146" spans="1:18" x14ac:dyDescent="0.25">
      <c r="A146" s="2" t="s">
        <v>128</v>
      </c>
      <c r="B146" s="2">
        <v>6320</v>
      </c>
      <c r="C146" s="7">
        <v>5163</v>
      </c>
      <c r="D146" s="11" t="s">
        <v>127</v>
      </c>
      <c r="E146" s="1">
        <v>0</v>
      </c>
      <c r="F146" s="1">
        <v>1010</v>
      </c>
      <c r="G146" s="1">
        <v>0</v>
      </c>
      <c r="H146" s="1">
        <v>10</v>
      </c>
      <c r="I146" s="1" t="s">
        <v>328</v>
      </c>
      <c r="J146" s="1" t="s">
        <v>328</v>
      </c>
      <c r="K146" s="1" t="s">
        <v>267</v>
      </c>
      <c r="L146" s="1" t="s">
        <v>267</v>
      </c>
      <c r="M146" s="1" t="s">
        <v>10</v>
      </c>
      <c r="N146" s="4">
        <v>400000</v>
      </c>
      <c r="O146" s="4">
        <v>400000</v>
      </c>
      <c r="P146" s="4">
        <v>400000</v>
      </c>
      <c r="Q146" s="4">
        <f t="shared" si="2"/>
        <v>400000</v>
      </c>
      <c r="R146" s="4">
        <f t="shared" si="2"/>
        <v>400000</v>
      </c>
    </row>
    <row r="147" spans="1:18" s="135" customFormat="1" x14ac:dyDescent="0.25">
      <c r="A147" s="2" t="s">
        <v>130</v>
      </c>
      <c r="B147" s="2">
        <v>6330</v>
      </c>
      <c r="C147" s="7">
        <v>5347</v>
      </c>
      <c r="D147" s="11" t="s">
        <v>129</v>
      </c>
      <c r="E147" s="1">
        <v>0</v>
      </c>
      <c r="F147" s="1">
        <v>1010</v>
      </c>
      <c r="G147" s="1">
        <v>0</v>
      </c>
      <c r="H147" s="1">
        <v>10</v>
      </c>
      <c r="I147" s="1" t="s">
        <v>20</v>
      </c>
      <c r="J147" s="1" t="s">
        <v>20</v>
      </c>
      <c r="K147" s="1" t="s">
        <v>359</v>
      </c>
      <c r="L147" s="1" t="s">
        <v>335</v>
      </c>
      <c r="M147" s="1" t="s">
        <v>10</v>
      </c>
      <c r="N147" s="4">
        <v>0</v>
      </c>
      <c r="O147" s="4">
        <v>0</v>
      </c>
      <c r="P147" s="4">
        <v>0</v>
      </c>
      <c r="Q147" s="4">
        <f t="shared" si="2"/>
        <v>0</v>
      </c>
      <c r="R147" s="4">
        <f t="shared" si="2"/>
        <v>0</v>
      </c>
    </row>
    <row r="148" spans="1:18" s="135" customFormat="1" x14ac:dyDescent="0.25">
      <c r="A148" s="2" t="s">
        <v>130</v>
      </c>
      <c r="B148" s="2">
        <v>6330</v>
      </c>
      <c r="C148" s="7">
        <v>5347</v>
      </c>
      <c r="D148" s="11" t="s">
        <v>129</v>
      </c>
      <c r="E148" s="1">
        <v>0</v>
      </c>
      <c r="F148" s="1">
        <v>1010</v>
      </c>
      <c r="G148" s="1">
        <v>0</v>
      </c>
      <c r="H148" s="1">
        <v>10</v>
      </c>
      <c r="I148" s="1" t="s">
        <v>20</v>
      </c>
      <c r="J148" s="1" t="s">
        <v>20</v>
      </c>
      <c r="K148" s="1" t="s">
        <v>359</v>
      </c>
      <c r="L148" s="1" t="s">
        <v>335</v>
      </c>
      <c r="M148" s="1" t="s">
        <v>10</v>
      </c>
      <c r="N148" s="4">
        <v>0</v>
      </c>
      <c r="O148" s="4">
        <v>0</v>
      </c>
      <c r="P148" s="4">
        <v>0</v>
      </c>
      <c r="Q148" s="4">
        <f t="shared" si="2"/>
        <v>0</v>
      </c>
      <c r="R148" s="4">
        <f t="shared" si="2"/>
        <v>0</v>
      </c>
    </row>
    <row r="149" spans="1:18" x14ac:dyDescent="0.25">
      <c r="A149" s="2" t="s">
        <v>130</v>
      </c>
      <c r="B149" s="2">
        <v>6330</v>
      </c>
      <c r="C149" s="7">
        <v>5347</v>
      </c>
      <c r="D149" s="11" t="s">
        <v>129</v>
      </c>
      <c r="E149" s="1">
        <v>0</v>
      </c>
      <c r="F149" s="1">
        <v>1010</v>
      </c>
      <c r="G149" s="1">
        <v>0</v>
      </c>
      <c r="H149" s="1">
        <v>10</v>
      </c>
      <c r="I149" s="1" t="s">
        <v>20</v>
      </c>
      <c r="J149" s="1" t="s">
        <v>20</v>
      </c>
      <c r="K149" s="1" t="s">
        <v>359</v>
      </c>
      <c r="L149" s="1" t="s">
        <v>335</v>
      </c>
      <c r="M149" s="1" t="s">
        <v>10</v>
      </c>
      <c r="N149" s="4">
        <v>0</v>
      </c>
      <c r="O149" s="4">
        <v>0</v>
      </c>
      <c r="P149" s="4">
        <v>0</v>
      </c>
      <c r="Q149" s="4">
        <f t="shared" si="2"/>
        <v>0</v>
      </c>
      <c r="R149" s="4">
        <f t="shared" si="2"/>
        <v>0</v>
      </c>
    </row>
    <row r="151" spans="1:18" x14ac:dyDescent="0.25">
      <c r="N151" s="137">
        <f>SUM(N4:N150)</f>
        <v>143062400</v>
      </c>
      <c r="O151" s="137">
        <f>SUM(O4:O150)</f>
        <v>232140700</v>
      </c>
      <c r="P151" s="137">
        <f t="shared" ref="P151" si="3">SUM(P4:P150)</f>
        <v>143146200</v>
      </c>
      <c r="Q151" s="137">
        <f>SUM(Q4:Q150)</f>
        <v>232140700</v>
      </c>
      <c r="R151" s="137">
        <f>SUM(R4:R150)</f>
        <v>140146200</v>
      </c>
    </row>
    <row r="156" spans="1:18" x14ac:dyDescent="0.25">
      <c r="Q156" s="137">
        <f>Q142+Q136+Q107</f>
        <v>80028800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59"/>
  <sheetViews>
    <sheetView workbookViewId="0">
      <selection activeCell="I21" sqref="I21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141</v>
      </c>
      <c r="G1" s="35"/>
      <c r="H1" s="23"/>
      <c r="I1" s="23"/>
      <c r="J1" s="23" t="s">
        <v>142</v>
      </c>
    </row>
    <row r="2" spans="1:15" x14ac:dyDescent="0.25">
      <c r="G2" s="35"/>
      <c r="H2" s="23"/>
      <c r="I2" s="23"/>
      <c r="J2" s="23"/>
    </row>
    <row r="3" spans="1:15" x14ac:dyDescent="0.25">
      <c r="A3" t="s">
        <v>227</v>
      </c>
      <c r="H3" s="46">
        <f>SUM(Tabulka3[Schválený rozpočet 2025])</f>
        <v>115753400</v>
      </c>
      <c r="I3" s="46">
        <f>SUM(Tabulka3[Upravený rozpočet 2025])</f>
        <v>128453200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166</v>
      </c>
      <c r="C4" t="s">
        <v>165</v>
      </c>
      <c r="D4" t="s">
        <v>137</v>
      </c>
      <c r="E4" s="36" t="s">
        <v>136</v>
      </c>
      <c r="F4" s="37" t="s">
        <v>138</v>
      </c>
      <c r="G4" s="38" t="s">
        <v>143</v>
      </c>
      <c r="H4" s="24" t="s">
        <v>363</v>
      </c>
      <c r="I4" s="24" t="s">
        <v>367</v>
      </c>
      <c r="J4" s="24" t="s">
        <v>369</v>
      </c>
      <c r="K4" s="173" t="s">
        <v>263</v>
      </c>
      <c r="L4" s="24" t="s">
        <v>324</v>
      </c>
      <c r="M4" s="174" t="s">
        <v>325</v>
      </c>
      <c r="N4" s="173"/>
      <c r="O4" s="173"/>
    </row>
    <row r="5" spans="1:15" s="25" customFormat="1" x14ac:dyDescent="0.25">
      <c r="A5" s="25" t="s">
        <v>144</v>
      </c>
      <c r="B5" s="25" t="s">
        <v>144</v>
      </c>
      <c r="C5" s="26" t="s">
        <v>167</v>
      </c>
      <c r="D5" s="26" t="s">
        <v>268</v>
      </c>
      <c r="E5" s="39" t="s">
        <v>176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145</v>
      </c>
      <c r="B6" s="25" t="s">
        <v>145</v>
      </c>
      <c r="C6" s="26" t="s">
        <v>167</v>
      </c>
      <c r="D6" s="26" t="s">
        <v>268</v>
      </c>
      <c r="E6" s="39" t="s">
        <v>176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160</v>
      </c>
      <c r="B7" s="29" t="s">
        <v>146</v>
      </c>
      <c r="C7" s="26" t="s">
        <v>167</v>
      </c>
      <c r="D7" s="26" t="s">
        <v>268</v>
      </c>
      <c r="E7" s="39" t="s">
        <v>176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161</v>
      </c>
      <c r="B8" s="29" t="s">
        <v>146</v>
      </c>
      <c r="C8" s="26" t="s">
        <v>167</v>
      </c>
      <c r="D8" s="26" t="s">
        <v>268</v>
      </c>
      <c r="E8" s="39" t="s">
        <v>176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162</v>
      </c>
      <c r="B9" s="29" t="s">
        <v>146</v>
      </c>
      <c r="C9" s="26" t="s">
        <v>167</v>
      </c>
      <c r="D9" s="26" t="s">
        <v>268</v>
      </c>
      <c r="E9" s="39" t="s">
        <v>176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147</v>
      </c>
      <c r="B10" s="25" t="s">
        <v>147</v>
      </c>
      <c r="C10" s="26" t="s">
        <v>168</v>
      </c>
      <c r="D10" s="26" t="s">
        <v>268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149</v>
      </c>
      <c r="B11" s="25" t="s">
        <v>148</v>
      </c>
      <c r="C11" s="26" t="s">
        <v>168</v>
      </c>
      <c r="D11" s="26" t="s">
        <v>268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150</v>
      </c>
      <c r="B12" s="25" t="s">
        <v>148</v>
      </c>
      <c r="C12" s="26" t="s">
        <v>168</v>
      </c>
      <c r="D12" s="26" t="s">
        <v>268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151</v>
      </c>
      <c r="B13" s="25" t="s">
        <v>148</v>
      </c>
      <c r="C13" s="26" t="s">
        <v>168</v>
      </c>
      <c r="D13" s="26" t="s">
        <v>268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307</v>
      </c>
      <c r="B14" s="25" t="s">
        <v>148</v>
      </c>
      <c r="C14" s="26" t="s">
        <v>168</v>
      </c>
      <c r="D14" s="26" t="s">
        <v>268</v>
      </c>
      <c r="E14" s="40" t="s">
        <v>306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152</v>
      </c>
      <c r="B15" s="25" t="s">
        <v>148</v>
      </c>
      <c r="C15" s="26" t="s">
        <v>168</v>
      </c>
      <c r="D15" s="26" t="s">
        <v>268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320</v>
      </c>
      <c r="B16" s="25" t="s">
        <v>154</v>
      </c>
      <c r="C16" s="26" t="s">
        <v>168</v>
      </c>
      <c r="D16" s="26" t="s">
        <v>268</v>
      </c>
      <c r="E16" s="40" t="s">
        <v>321</v>
      </c>
      <c r="F16" s="40" t="s">
        <v>322</v>
      </c>
      <c r="G16" s="40" t="s">
        <v>295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292</v>
      </c>
      <c r="B17" s="25" t="s">
        <v>154</v>
      </c>
      <c r="C17" s="26" t="s">
        <v>168</v>
      </c>
      <c r="D17" s="26" t="s">
        <v>268</v>
      </c>
      <c r="E17" s="40" t="s">
        <v>293</v>
      </c>
      <c r="F17" s="40" t="s">
        <v>294</v>
      </c>
      <c r="G17" s="40" t="s">
        <v>295</v>
      </c>
      <c r="H17" s="27">
        <v>0</v>
      </c>
      <c r="I17" s="27">
        <v>0</v>
      </c>
      <c r="J17" s="27">
        <v>0</v>
      </c>
      <c r="K17" s="172"/>
      <c r="L17" s="172"/>
      <c r="M17" s="172"/>
      <c r="N17" s="172"/>
      <c r="O17" s="172"/>
    </row>
    <row r="18" spans="1:15" s="25" customFormat="1" x14ac:dyDescent="0.25">
      <c r="A18" s="25" t="s">
        <v>153</v>
      </c>
      <c r="B18" s="25" t="s">
        <v>154</v>
      </c>
      <c r="C18" s="26" t="s">
        <v>168</v>
      </c>
      <c r="D18" s="26" t="s">
        <v>268</v>
      </c>
      <c r="E18" s="39" t="s">
        <v>261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153</v>
      </c>
      <c r="B19" s="25" t="s">
        <v>154</v>
      </c>
      <c r="C19" s="26" t="s">
        <v>168</v>
      </c>
      <c r="D19" s="26" t="s">
        <v>268</v>
      </c>
      <c r="E19" s="39">
        <v>3399</v>
      </c>
      <c r="F19" s="39">
        <v>2321</v>
      </c>
      <c r="G19" s="39">
        <v>400</v>
      </c>
      <c r="H19" s="27">
        <v>0</v>
      </c>
      <c r="I19" s="27">
        <v>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153</v>
      </c>
      <c r="B20" s="25" t="s">
        <v>154</v>
      </c>
      <c r="C20" s="26" t="s">
        <v>168</v>
      </c>
      <c r="D20" s="26" t="s">
        <v>268</v>
      </c>
      <c r="E20" s="40">
        <v>6171</v>
      </c>
      <c r="F20" s="40" t="s">
        <v>340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155</v>
      </c>
      <c r="B21" s="25" t="s">
        <v>154</v>
      </c>
      <c r="C21" s="26" t="s">
        <v>168</v>
      </c>
      <c r="D21" s="26" t="s">
        <v>268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171</v>
      </c>
      <c r="B22" s="29" t="s">
        <v>171</v>
      </c>
      <c r="C22" s="29" t="s">
        <v>170</v>
      </c>
      <c r="D22" s="26" t="s">
        <v>268</v>
      </c>
      <c r="E22" s="40">
        <v>6171</v>
      </c>
      <c r="F22" s="40">
        <v>3110</v>
      </c>
      <c r="G22" s="40">
        <v>1000</v>
      </c>
      <c r="H22" s="28">
        <v>0</v>
      </c>
      <c r="I22" s="28">
        <v>0</v>
      </c>
      <c r="J22" s="28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277</v>
      </c>
      <c r="B23" s="29" t="s">
        <v>163</v>
      </c>
      <c r="C23" s="25" t="s">
        <v>169</v>
      </c>
      <c r="D23" s="26" t="s">
        <v>268</v>
      </c>
      <c r="E23" s="40">
        <v>6330</v>
      </c>
      <c r="F23" s="40">
        <v>4137</v>
      </c>
      <c r="G23" s="40">
        <v>1000</v>
      </c>
      <c r="H23" s="27">
        <v>54405300</v>
      </c>
      <c r="I23" s="27">
        <v>54405300</v>
      </c>
      <c r="J23" s="27">
        <v>54405300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156</v>
      </c>
      <c r="B24" s="29" t="s">
        <v>163</v>
      </c>
      <c r="C24" s="25" t="s">
        <v>169</v>
      </c>
      <c r="D24" s="26" t="s">
        <v>159</v>
      </c>
      <c r="E24" s="40">
        <v>6330</v>
      </c>
      <c r="F24" s="40">
        <v>4137</v>
      </c>
      <c r="G24" s="40">
        <v>1000</v>
      </c>
      <c r="H24" s="28">
        <v>0</v>
      </c>
      <c r="I24" s="28">
        <v>0</v>
      </c>
      <c r="J24" s="28">
        <v>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298</v>
      </c>
      <c r="B25" s="29" t="s">
        <v>163</v>
      </c>
      <c r="C25" s="25" t="s">
        <v>169</v>
      </c>
      <c r="D25" s="26" t="s">
        <v>159</v>
      </c>
      <c r="E25" s="40">
        <v>6330</v>
      </c>
      <c r="F25" s="40">
        <v>4137</v>
      </c>
      <c r="G25" s="40">
        <v>1000</v>
      </c>
      <c r="H25" s="27">
        <v>0</v>
      </c>
      <c r="I25" s="27">
        <v>0</v>
      </c>
      <c r="J25" s="27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296</v>
      </c>
      <c r="B26" s="29" t="s">
        <v>163</v>
      </c>
      <c r="C26" s="25" t="s">
        <v>169</v>
      </c>
      <c r="D26" s="26" t="s">
        <v>159</v>
      </c>
      <c r="E26" s="40">
        <v>6330</v>
      </c>
      <c r="F26" s="40">
        <v>4137</v>
      </c>
      <c r="G26" s="40">
        <v>1000</v>
      </c>
      <c r="H26" s="28">
        <v>0</v>
      </c>
      <c r="I26" s="28">
        <v>0</v>
      </c>
      <c r="J26" s="28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297</v>
      </c>
      <c r="B27" s="29" t="s">
        <v>163</v>
      </c>
      <c r="C27" s="25" t="s">
        <v>169</v>
      </c>
      <c r="D27" s="26" t="s">
        <v>159</v>
      </c>
      <c r="E27" s="40">
        <v>6330</v>
      </c>
      <c r="F27" s="40">
        <v>4137</v>
      </c>
      <c r="G27" s="40">
        <v>1000</v>
      </c>
      <c r="H27" s="27">
        <v>0</v>
      </c>
      <c r="I27" s="27">
        <v>0</v>
      </c>
      <c r="J27" s="27">
        <v>0</v>
      </c>
      <c r="K27" s="172"/>
      <c r="L27" s="172"/>
      <c r="M27" s="172"/>
      <c r="N27" s="172"/>
      <c r="O27" s="172"/>
    </row>
    <row r="28" spans="1:15" s="25" customFormat="1" x14ac:dyDescent="0.25">
      <c r="A28" s="29" t="s">
        <v>299</v>
      </c>
      <c r="B28" s="29" t="s">
        <v>163</v>
      </c>
      <c r="C28" s="25" t="s">
        <v>169</v>
      </c>
      <c r="D28" s="26" t="s">
        <v>159</v>
      </c>
      <c r="E28" s="40">
        <v>6330</v>
      </c>
      <c r="F28" s="40">
        <v>4137</v>
      </c>
      <c r="G28" s="40">
        <v>1000</v>
      </c>
      <c r="H28" s="28">
        <v>0</v>
      </c>
      <c r="I28" s="28">
        <v>0</v>
      </c>
      <c r="J28" s="28">
        <v>0</v>
      </c>
      <c r="K28" s="172">
        <v>96</v>
      </c>
      <c r="L28" s="172"/>
      <c r="M28" s="172"/>
      <c r="N28" s="172"/>
      <c r="O28" s="172"/>
    </row>
    <row r="29" spans="1:15" s="25" customFormat="1" x14ac:dyDescent="0.25">
      <c r="A29" s="29" t="s">
        <v>317</v>
      </c>
      <c r="B29" s="29" t="s">
        <v>163</v>
      </c>
      <c r="C29" s="25" t="s">
        <v>169</v>
      </c>
      <c r="D29" s="26" t="s">
        <v>159</v>
      </c>
      <c r="E29" s="40">
        <v>6330</v>
      </c>
      <c r="F29" s="40">
        <v>4137</v>
      </c>
      <c r="G29" s="40">
        <v>1000</v>
      </c>
      <c r="H29" s="28">
        <v>0</v>
      </c>
      <c r="I29" s="28">
        <v>0</v>
      </c>
      <c r="J29" s="28">
        <v>0</v>
      </c>
      <c r="K29" s="172">
        <v>81</v>
      </c>
      <c r="L29" s="172"/>
      <c r="M29" s="172"/>
      <c r="N29" s="172"/>
      <c r="O29" s="172"/>
    </row>
    <row r="30" spans="1:15" s="25" customFormat="1" x14ac:dyDescent="0.25">
      <c r="A30" s="29" t="s">
        <v>318</v>
      </c>
      <c r="B30" s="29" t="s">
        <v>163</v>
      </c>
      <c r="C30" s="25" t="s">
        <v>169</v>
      </c>
      <c r="D30" s="26" t="s">
        <v>159</v>
      </c>
      <c r="E30" s="40">
        <v>6330</v>
      </c>
      <c r="F30" s="40">
        <v>4137</v>
      </c>
      <c r="G30" s="40">
        <v>1000</v>
      </c>
      <c r="H30" s="28">
        <v>0</v>
      </c>
      <c r="I30" s="28">
        <v>23600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313</v>
      </c>
      <c r="B31" s="29" t="s">
        <v>163</v>
      </c>
      <c r="C31" s="25" t="s">
        <v>169</v>
      </c>
      <c r="D31" s="26" t="s">
        <v>159</v>
      </c>
      <c r="E31" s="40">
        <v>6330</v>
      </c>
      <c r="F31" s="40">
        <v>4137</v>
      </c>
      <c r="G31" s="40">
        <v>1000</v>
      </c>
      <c r="H31" s="28">
        <v>0</v>
      </c>
      <c r="I31" s="28">
        <v>0</v>
      </c>
      <c r="J31" s="28">
        <v>0</v>
      </c>
      <c r="K31" s="172">
        <v>98</v>
      </c>
      <c r="L31" s="172"/>
    </row>
    <row r="32" spans="1:15" s="25" customFormat="1" x14ac:dyDescent="0.25">
      <c r="A32" s="29" t="s">
        <v>313</v>
      </c>
      <c r="B32" s="29" t="s">
        <v>163</v>
      </c>
      <c r="C32" s="25" t="s">
        <v>169</v>
      </c>
      <c r="D32" s="26" t="s">
        <v>159</v>
      </c>
      <c r="E32" s="40">
        <v>6330</v>
      </c>
      <c r="F32" s="40">
        <v>4137</v>
      </c>
      <c r="G32" s="40">
        <v>1000</v>
      </c>
      <c r="H32" s="28">
        <v>0</v>
      </c>
      <c r="I32" s="28">
        <v>91200</v>
      </c>
      <c r="J32" s="28">
        <v>0</v>
      </c>
      <c r="K32" s="172">
        <v>115</v>
      </c>
      <c r="L32" s="172"/>
    </row>
    <row r="33" spans="1:15" s="25" customFormat="1" x14ac:dyDescent="0.25">
      <c r="A33" s="29" t="s">
        <v>341</v>
      </c>
      <c r="B33" s="29" t="s">
        <v>163</v>
      </c>
      <c r="C33" s="25" t="s">
        <v>169</v>
      </c>
      <c r="D33" s="26" t="s">
        <v>159</v>
      </c>
      <c r="E33" s="40">
        <v>6330</v>
      </c>
      <c r="F33" s="40">
        <v>4137</v>
      </c>
      <c r="G33" s="40">
        <v>1000</v>
      </c>
      <c r="H33" s="28">
        <v>0</v>
      </c>
      <c r="I33" s="28">
        <v>0</v>
      </c>
      <c r="J33" s="28">
        <v>0</v>
      </c>
      <c r="K33" s="172">
        <v>137</v>
      </c>
      <c r="L33" s="172"/>
    </row>
    <row r="34" spans="1:15" s="25" customFormat="1" x14ac:dyDescent="0.25">
      <c r="A34" s="29" t="s">
        <v>157</v>
      </c>
      <c r="B34" s="29" t="s">
        <v>163</v>
      </c>
      <c r="C34" s="25" t="s">
        <v>169</v>
      </c>
      <c r="D34" s="26" t="s">
        <v>159</v>
      </c>
      <c r="E34" s="40">
        <v>6330</v>
      </c>
      <c r="F34" s="40" t="s">
        <v>339</v>
      </c>
      <c r="G34" s="40">
        <v>1000</v>
      </c>
      <c r="H34" s="27">
        <v>0</v>
      </c>
      <c r="I34" s="27">
        <v>10000000</v>
      </c>
      <c r="J34" s="27">
        <v>0</v>
      </c>
      <c r="K34" s="172">
        <v>148</v>
      </c>
      <c r="L34" s="172"/>
      <c r="M34" s="172"/>
      <c r="N34" s="172"/>
      <c r="O34" s="172"/>
    </row>
    <row r="35" spans="1:15" s="25" customFormat="1" x14ac:dyDescent="0.25">
      <c r="A35" s="29" t="s">
        <v>319</v>
      </c>
      <c r="B35" s="29" t="s">
        <v>163</v>
      </c>
      <c r="C35" s="25" t="s">
        <v>169</v>
      </c>
      <c r="D35" s="26" t="s">
        <v>159</v>
      </c>
      <c r="E35" s="40">
        <v>6330</v>
      </c>
      <c r="F35" s="40" t="s">
        <v>339</v>
      </c>
      <c r="G35" s="40">
        <v>1000</v>
      </c>
      <c r="H35" s="27">
        <v>0</v>
      </c>
      <c r="I35" s="27">
        <v>0</v>
      </c>
      <c r="J35" s="27">
        <v>0</v>
      </c>
      <c r="K35" s="172">
        <v>84</v>
      </c>
      <c r="L35" s="172"/>
      <c r="M35" s="172"/>
      <c r="N35" s="172"/>
      <c r="O35" s="172"/>
    </row>
    <row r="36" spans="1:15" s="25" customFormat="1" x14ac:dyDescent="0.25">
      <c r="A36" s="29" t="s">
        <v>158</v>
      </c>
      <c r="B36" s="29" t="s">
        <v>163</v>
      </c>
      <c r="C36" s="25" t="s">
        <v>169</v>
      </c>
      <c r="D36" s="26" t="s">
        <v>159</v>
      </c>
      <c r="E36" s="40">
        <v>6330</v>
      </c>
      <c r="F36" s="40">
        <v>4137</v>
      </c>
      <c r="G36" s="40">
        <v>1000</v>
      </c>
      <c r="H36" s="28">
        <v>0</v>
      </c>
      <c r="I36" s="28">
        <v>0</v>
      </c>
      <c r="J36" s="28">
        <v>0</v>
      </c>
      <c r="K36" s="172"/>
      <c r="L36" s="172"/>
      <c r="M36" s="172"/>
      <c r="N36" s="172"/>
      <c r="O36" s="172"/>
    </row>
    <row r="37" spans="1:15" s="25" customFormat="1" x14ac:dyDescent="0.25">
      <c r="A37" s="29" t="s">
        <v>277</v>
      </c>
      <c r="B37" s="29" t="s">
        <v>164</v>
      </c>
      <c r="C37" s="25" t="s">
        <v>169</v>
      </c>
      <c r="D37" s="26" t="s">
        <v>268</v>
      </c>
      <c r="E37" s="40">
        <v>6330</v>
      </c>
      <c r="F37" s="40">
        <v>4137</v>
      </c>
      <c r="G37" s="40">
        <v>1000</v>
      </c>
      <c r="H37" s="27">
        <v>11924100</v>
      </c>
      <c r="I37" s="27">
        <v>11924100</v>
      </c>
      <c r="J37" s="27">
        <v>11924100</v>
      </c>
      <c r="K37" s="172"/>
      <c r="L37" s="172"/>
      <c r="M37" s="172"/>
      <c r="N37" s="172"/>
      <c r="O37" s="172"/>
    </row>
    <row r="38" spans="1:15" s="25" customFormat="1" x14ac:dyDescent="0.25">
      <c r="A38" s="29" t="s">
        <v>277</v>
      </c>
      <c r="B38" s="29" t="s">
        <v>164</v>
      </c>
      <c r="C38" s="25" t="s">
        <v>169</v>
      </c>
      <c r="D38" s="26" t="s">
        <v>159</v>
      </c>
      <c r="E38" s="40">
        <v>6330</v>
      </c>
      <c r="F38" s="40">
        <v>4137</v>
      </c>
      <c r="G38" s="40">
        <v>1000</v>
      </c>
      <c r="H38" s="28">
        <v>0</v>
      </c>
      <c r="I38" s="28">
        <v>264000</v>
      </c>
      <c r="J38" s="28">
        <v>0</v>
      </c>
      <c r="K38" s="172">
        <v>13010</v>
      </c>
      <c r="L38" s="172"/>
      <c r="M38" s="172"/>
      <c r="N38" s="172"/>
      <c r="O38" s="172"/>
    </row>
    <row r="39" spans="1:15" s="25" customFormat="1" x14ac:dyDescent="0.25">
      <c r="A39" s="29" t="s">
        <v>277</v>
      </c>
      <c r="B39" s="29" t="s">
        <v>164</v>
      </c>
      <c r="C39" s="25" t="s">
        <v>169</v>
      </c>
      <c r="D39" s="26" t="s">
        <v>159</v>
      </c>
      <c r="E39" s="40">
        <v>6330</v>
      </c>
      <c r="F39" s="40">
        <v>4137</v>
      </c>
      <c r="G39" s="40">
        <v>1000</v>
      </c>
      <c r="H39" s="28">
        <v>0</v>
      </c>
      <c r="I39" s="28">
        <v>0</v>
      </c>
      <c r="J39" s="28">
        <v>0</v>
      </c>
      <c r="K39" s="172">
        <v>13024</v>
      </c>
      <c r="L39" s="172"/>
      <c r="M39" s="172"/>
      <c r="N39" s="172"/>
      <c r="O39" s="172"/>
    </row>
    <row r="40" spans="1:15" s="25" customFormat="1" x14ac:dyDescent="0.25">
      <c r="A40" s="29" t="s">
        <v>277</v>
      </c>
      <c r="B40" s="29" t="s">
        <v>164</v>
      </c>
      <c r="C40" s="25" t="s">
        <v>169</v>
      </c>
      <c r="D40" s="26" t="s">
        <v>159</v>
      </c>
      <c r="E40" s="40">
        <v>6330</v>
      </c>
      <c r="F40" s="40">
        <v>4137</v>
      </c>
      <c r="G40" s="40">
        <v>1000</v>
      </c>
      <c r="H40" s="28">
        <v>0</v>
      </c>
      <c r="I40" s="28">
        <v>0</v>
      </c>
      <c r="J40" s="28">
        <v>0</v>
      </c>
      <c r="K40" s="172">
        <v>13015</v>
      </c>
      <c r="L40" s="172"/>
      <c r="M40" s="172"/>
      <c r="N40" s="172"/>
      <c r="O40" s="172"/>
    </row>
    <row r="41" spans="1:15" s="25" customFormat="1" x14ac:dyDescent="0.25">
      <c r="A41" s="29" t="s">
        <v>277</v>
      </c>
      <c r="B41" s="29" t="s">
        <v>164</v>
      </c>
      <c r="C41" s="25" t="s">
        <v>169</v>
      </c>
      <c r="D41" s="26" t="s">
        <v>159</v>
      </c>
      <c r="E41" s="40">
        <v>6330</v>
      </c>
      <c r="F41" s="40">
        <v>4137</v>
      </c>
      <c r="G41" s="40">
        <v>1000</v>
      </c>
      <c r="H41" s="28">
        <v>0</v>
      </c>
      <c r="I41" s="28">
        <v>0</v>
      </c>
      <c r="J41" s="28">
        <v>0</v>
      </c>
      <c r="K41" s="172">
        <v>98008</v>
      </c>
      <c r="L41" s="172"/>
      <c r="M41" s="172"/>
      <c r="N41" s="172"/>
      <c r="O41" s="172"/>
    </row>
    <row r="42" spans="1:15" s="25" customFormat="1" x14ac:dyDescent="0.25">
      <c r="A42" s="29" t="s">
        <v>277</v>
      </c>
      <c r="B42" s="29" t="s">
        <v>164</v>
      </c>
      <c r="C42" s="25" t="s">
        <v>169</v>
      </c>
      <c r="D42" s="26" t="s">
        <v>159</v>
      </c>
      <c r="E42" s="40">
        <v>6330</v>
      </c>
      <c r="F42" s="40">
        <v>4137</v>
      </c>
      <c r="G42" s="40">
        <v>1000</v>
      </c>
      <c r="H42" s="28">
        <v>0</v>
      </c>
      <c r="I42" s="28">
        <v>0</v>
      </c>
      <c r="J42" s="28">
        <v>0</v>
      </c>
      <c r="K42" s="172">
        <v>14004</v>
      </c>
      <c r="L42" s="172"/>
    </row>
    <row r="43" spans="1:15" s="25" customFormat="1" x14ac:dyDescent="0.25">
      <c r="A43" s="29" t="s">
        <v>277</v>
      </c>
      <c r="B43" s="29" t="s">
        <v>164</v>
      </c>
      <c r="C43" s="25" t="s">
        <v>169</v>
      </c>
      <c r="D43" s="26" t="s">
        <v>159</v>
      </c>
      <c r="E43" s="40">
        <v>6330</v>
      </c>
      <c r="F43" s="40">
        <v>4137</v>
      </c>
      <c r="G43" s="40">
        <v>1000</v>
      </c>
      <c r="H43" s="28">
        <v>0</v>
      </c>
      <c r="I43" s="28">
        <v>2237200</v>
      </c>
      <c r="J43" s="28">
        <v>0</v>
      </c>
      <c r="K43" s="172">
        <v>33092</v>
      </c>
      <c r="L43" s="172"/>
    </row>
    <row r="44" spans="1:15" s="25" customFormat="1" x14ac:dyDescent="0.25">
      <c r="A44" s="29" t="s">
        <v>157</v>
      </c>
      <c r="B44" s="29" t="s">
        <v>164</v>
      </c>
      <c r="C44" s="25" t="s">
        <v>169</v>
      </c>
      <c r="D44" s="26" t="s">
        <v>159</v>
      </c>
      <c r="E44" s="40">
        <v>6330</v>
      </c>
      <c r="F44" s="40" t="s">
        <v>339</v>
      </c>
      <c r="G44" s="40">
        <v>1000</v>
      </c>
      <c r="H44" s="27">
        <v>0</v>
      </c>
      <c r="I44" s="27">
        <v>0</v>
      </c>
      <c r="J44" s="27">
        <v>0</v>
      </c>
      <c r="K44" s="172">
        <v>17526</v>
      </c>
      <c r="L44" s="172"/>
    </row>
    <row r="45" spans="1:15" s="25" customFormat="1" x14ac:dyDescent="0.25">
      <c r="A45" s="25" t="s">
        <v>174</v>
      </c>
      <c r="B45" s="25" t="s">
        <v>174</v>
      </c>
      <c r="C45" s="25" t="s">
        <v>169</v>
      </c>
      <c r="D45" s="26" t="s">
        <v>268</v>
      </c>
      <c r="E45" s="40">
        <v>6330</v>
      </c>
      <c r="F45" s="39">
        <v>4131</v>
      </c>
      <c r="G45" s="39">
        <v>1000</v>
      </c>
      <c r="H45" s="28">
        <v>25000000</v>
      </c>
      <c r="I45" s="28">
        <v>25000000</v>
      </c>
      <c r="J45" s="28">
        <v>25000000</v>
      </c>
      <c r="K45" s="172"/>
      <c r="L45" s="172"/>
      <c r="M45" s="172"/>
      <c r="N45" s="172"/>
      <c r="O45" s="172"/>
    </row>
    <row r="49" spans="1:10" x14ac:dyDescent="0.25">
      <c r="A49" t="s">
        <v>2</v>
      </c>
      <c r="B49" t="s">
        <v>166</v>
      </c>
      <c r="C49" t="s">
        <v>165</v>
      </c>
      <c r="D49" t="s">
        <v>137</v>
      </c>
      <c r="E49" s="36" t="s">
        <v>136</v>
      </c>
      <c r="F49" s="37" t="s">
        <v>138</v>
      </c>
      <c r="G49" s="38" t="s">
        <v>143</v>
      </c>
      <c r="H49" s="24" t="s">
        <v>363</v>
      </c>
      <c r="I49" s="24" t="s">
        <v>367</v>
      </c>
      <c r="J49" s="24" t="s">
        <v>369</v>
      </c>
    </row>
    <row r="50" spans="1:10" s="25" customFormat="1" x14ac:dyDescent="0.25">
      <c r="A50" s="29" t="s">
        <v>204</v>
      </c>
      <c r="B50" s="29" t="s">
        <v>209</v>
      </c>
      <c r="C50" s="25" t="s">
        <v>208</v>
      </c>
      <c r="D50" s="26" t="s">
        <v>203</v>
      </c>
      <c r="E50" s="40" t="s">
        <v>176</v>
      </c>
      <c r="F50" s="40" t="s">
        <v>212</v>
      </c>
      <c r="G50" s="40">
        <v>900</v>
      </c>
      <c r="H50" s="30">
        <v>24809000</v>
      </c>
      <c r="I50" s="30">
        <v>24809000</v>
      </c>
      <c r="J50" s="30">
        <v>24809000</v>
      </c>
    </row>
    <row r="51" spans="1:10" s="25" customFormat="1" x14ac:dyDescent="0.25">
      <c r="A51" s="29" t="s">
        <v>380</v>
      </c>
      <c r="B51" s="29" t="s">
        <v>209</v>
      </c>
      <c r="C51" s="25" t="s">
        <v>208</v>
      </c>
      <c r="D51" s="26" t="s">
        <v>203</v>
      </c>
      <c r="E51" s="40" t="s">
        <v>176</v>
      </c>
      <c r="F51" s="40" t="s">
        <v>212</v>
      </c>
      <c r="G51" s="40">
        <v>900</v>
      </c>
      <c r="H51" s="30">
        <v>0</v>
      </c>
      <c r="I51" s="30">
        <v>76377800</v>
      </c>
      <c r="J51" s="30">
        <v>0</v>
      </c>
    </row>
    <row r="52" spans="1:10" s="25" customFormat="1" x14ac:dyDescent="0.25">
      <c r="A52" s="29" t="s">
        <v>205</v>
      </c>
      <c r="B52" s="29" t="s">
        <v>209</v>
      </c>
      <c r="C52" s="25" t="s">
        <v>208</v>
      </c>
      <c r="D52" s="26" t="s">
        <v>203</v>
      </c>
      <c r="E52" s="40" t="s">
        <v>176</v>
      </c>
      <c r="F52" s="40" t="s">
        <v>212</v>
      </c>
      <c r="G52" s="40">
        <v>900</v>
      </c>
      <c r="H52" s="30">
        <v>0</v>
      </c>
      <c r="I52" s="30">
        <v>0</v>
      </c>
      <c r="J52" s="30">
        <v>0</v>
      </c>
    </row>
    <row r="53" spans="1:10" s="25" customFormat="1" x14ac:dyDescent="0.25">
      <c r="A53" s="29" t="s">
        <v>352</v>
      </c>
      <c r="B53" s="29" t="s">
        <v>209</v>
      </c>
      <c r="C53" s="25" t="s">
        <v>208</v>
      </c>
      <c r="D53" s="26" t="s">
        <v>203</v>
      </c>
      <c r="E53" s="40" t="s">
        <v>176</v>
      </c>
      <c r="F53" s="40" t="s">
        <v>212</v>
      </c>
      <c r="G53" s="40">
        <v>900</v>
      </c>
      <c r="H53" s="30">
        <v>2500000</v>
      </c>
      <c r="I53" s="30">
        <v>2500000</v>
      </c>
      <c r="J53" s="30">
        <v>2500000</v>
      </c>
    </row>
    <row r="54" spans="1:10" s="25" customFormat="1" x14ac:dyDescent="0.25">
      <c r="A54" s="29" t="s">
        <v>206</v>
      </c>
      <c r="B54" s="29" t="s">
        <v>210</v>
      </c>
      <c r="C54" s="25" t="s">
        <v>208</v>
      </c>
      <c r="D54" s="26" t="s">
        <v>203</v>
      </c>
      <c r="E54" s="40" t="s">
        <v>176</v>
      </c>
      <c r="F54" s="40" t="s">
        <v>213</v>
      </c>
      <c r="G54" s="40">
        <v>900</v>
      </c>
      <c r="H54" s="30">
        <v>0</v>
      </c>
      <c r="I54" s="30">
        <v>0</v>
      </c>
      <c r="J54" s="30">
        <v>0</v>
      </c>
    </row>
    <row r="55" spans="1:10" s="25" customFormat="1" x14ac:dyDescent="0.25">
      <c r="A55" s="29" t="s">
        <v>207</v>
      </c>
      <c r="B55" s="29" t="s">
        <v>211</v>
      </c>
      <c r="C55" s="25" t="s">
        <v>208</v>
      </c>
      <c r="D55" s="26" t="s">
        <v>203</v>
      </c>
      <c r="E55" s="40" t="s">
        <v>176</v>
      </c>
      <c r="F55" s="40" t="s">
        <v>214</v>
      </c>
      <c r="G55" s="40">
        <v>900</v>
      </c>
      <c r="H55" s="30">
        <v>0</v>
      </c>
      <c r="I55" s="30">
        <v>0</v>
      </c>
      <c r="J55" s="30">
        <v>0</v>
      </c>
    </row>
    <row r="56" spans="1:10" s="25" customFormat="1" x14ac:dyDescent="0.25">
      <c r="A56" s="29"/>
      <c r="B56" s="29"/>
      <c r="C56" s="26"/>
      <c r="D56" s="26"/>
      <c r="E56" s="39"/>
      <c r="F56" s="40"/>
      <c r="G56" s="40"/>
      <c r="H56" s="30"/>
      <c r="I56" s="30"/>
      <c r="J56" s="30"/>
    </row>
    <row r="57" spans="1:10" s="25" customFormat="1" x14ac:dyDescent="0.25">
      <c r="C57" s="26"/>
      <c r="D57" s="26"/>
      <c r="E57" s="39"/>
      <c r="F57" s="39"/>
      <c r="G57" s="39"/>
      <c r="H57" s="27"/>
      <c r="I57" s="27"/>
      <c r="J57" s="27"/>
    </row>
    <row r="58" spans="1:10" s="25" customFormat="1" x14ac:dyDescent="0.25">
      <c r="A58" s="29"/>
      <c r="C58" s="26"/>
      <c r="D58" s="26"/>
      <c r="E58" s="40"/>
      <c r="F58" s="40"/>
      <c r="G58" s="40"/>
      <c r="H58" s="30"/>
      <c r="I58" s="30"/>
      <c r="J58" s="30"/>
    </row>
    <row r="59" spans="1:10" s="25" customFormat="1" x14ac:dyDescent="0.25">
      <c r="A59" s="29"/>
      <c r="C59" s="26"/>
      <c r="D59" s="26"/>
      <c r="E59" s="40"/>
      <c r="F59" s="40"/>
      <c r="G59" s="40"/>
      <c r="H59" s="30"/>
      <c r="I59" s="30"/>
      <c r="J59" s="30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zoomScaleNormal="100" workbookViewId="0">
      <selection activeCell="G20" sqref="G20"/>
    </sheetView>
  </sheetViews>
  <sheetFormatPr defaultRowHeight="15" x14ac:dyDescent="0.25"/>
  <cols>
    <col min="1" max="1" width="31.14062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353</v>
      </c>
      <c r="B1" s="32"/>
      <c r="C1" s="32"/>
      <c r="D1" s="32"/>
    </row>
    <row r="2" spans="1:4" ht="18.75" x14ac:dyDescent="0.3">
      <c r="A2" s="49" t="s">
        <v>338</v>
      </c>
    </row>
    <row r="4" spans="1:4" s="45" customFormat="1" ht="32.25" customHeight="1" x14ac:dyDescent="0.25">
      <c r="A4" s="157" t="s">
        <v>220</v>
      </c>
      <c r="B4" s="47" t="s">
        <v>355</v>
      </c>
      <c r="C4" s="47" t="s">
        <v>354</v>
      </c>
      <c r="D4" s="47" t="s">
        <v>363</v>
      </c>
    </row>
    <row r="5" spans="1:4" s="42" customFormat="1" x14ac:dyDescent="0.25">
      <c r="A5" s="158" t="s">
        <v>226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218</v>
      </c>
      <c r="B7" s="180" t="s">
        <v>290</v>
      </c>
      <c r="C7" s="180" t="s">
        <v>291</v>
      </c>
      <c r="D7" s="180" t="s">
        <v>363</v>
      </c>
    </row>
    <row r="8" spans="1:4" x14ac:dyDescent="0.25">
      <c r="A8" s="14" t="s">
        <v>178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202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201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179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180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180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181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229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230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132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219</v>
      </c>
      <c r="B21" s="180" t="s">
        <v>290</v>
      </c>
      <c r="C21" s="180" t="s">
        <v>291</v>
      </c>
      <c r="D21" s="180" t="s">
        <v>363</v>
      </c>
    </row>
    <row r="22" spans="1:4" x14ac:dyDescent="0.25">
      <c r="A22" s="14" t="s">
        <v>182</v>
      </c>
      <c r="B22" s="32">
        <v>13360000</v>
      </c>
      <c r="C22" s="32">
        <v>13360000</v>
      </c>
      <c r="D22" s="32">
        <v>10900000</v>
      </c>
    </row>
    <row r="23" spans="1:4" x14ac:dyDescent="0.25">
      <c r="A23" s="14" t="s">
        <v>183</v>
      </c>
      <c r="B23" s="32">
        <v>12020000</v>
      </c>
      <c r="C23" s="32">
        <v>12020000</v>
      </c>
      <c r="D23" s="32">
        <v>9000000</v>
      </c>
    </row>
    <row r="24" spans="1:4" x14ac:dyDescent="0.25">
      <c r="A24" s="14" t="s">
        <v>184</v>
      </c>
      <c r="B24" s="32">
        <v>1340000</v>
      </c>
      <c r="C24" s="32">
        <v>1340000</v>
      </c>
      <c r="D24" s="32">
        <v>1900000</v>
      </c>
    </row>
    <row r="25" spans="1:4" x14ac:dyDescent="0.25">
      <c r="A25" s="14" t="s">
        <v>185</v>
      </c>
      <c r="B25" s="32">
        <v>9000000</v>
      </c>
      <c r="C25" s="32">
        <v>9000000</v>
      </c>
      <c r="D25" s="32">
        <v>9500000</v>
      </c>
    </row>
    <row r="26" spans="1:4" x14ac:dyDescent="0.25">
      <c r="A26" s="167" t="s">
        <v>273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3000000</v>
      </c>
      <c r="C27" s="32">
        <v>3000000</v>
      </c>
      <c r="D27" s="32">
        <v>4000000</v>
      </c>
    </row>
    <row r="28" spans="1:4" x14ac:dyDescent="0.25">
      <c r="A28" s="167" t="s">
        <v>275</v>
      </c>
      <c r="B28" s="32">
        <v>0</v>
      </c>
      <c r="C28" s="32">
        <v>0</v>
      </c>
      <c r="D28" s="32">
        <v>0</v>
      </c>
    </row>
    <row r="29" spans="1:4" x14ac:dyDescent="0.25">
      <c r="A29" s="167" t="s">
        <v>276</v>
      </c>
      <c r="B29" s="32">
        <v>0</v>
      </c>
      <c r="C29" s="32">
        <v>0</v>
      </c>
      <c r="D29" s="32">
        <v>1000000</v>
      </c>
    </row>
    <row r="30" spans="1:4" x14ac:dyDescent="0.25">
      <c r="A30" s="167" t="s">
        <v>326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189</v>
      </c>
      <c r="B31" s="32">
        <v>0</v>
      </c>
      <c r="C31" s="32">
        <v>0</v>
      </c>
      <c r="D31" s="32">
        <v>0</v>
      </c>
    </row>
    <row r="32" spans="1:4" x14ac:dyDescent="0.25">
      <c r="A32" s="14" t="s">
        <v>189</v>
      </c>
      <c r="B32" s="32">
        <v>0</v>
      </c>
      <c r="C32" s="32">
        <v>0</v>
      </c>
      <c r="D32" s="32">
        <v>0</v>
      </c>
    </row>
    <row r="33" spans="1:4" x14ac:dyDescent="0.25">
      <c r="A33" s="14" t="s">
        <v>186</v>
      </c>
      <c r="B33" s="32">
        <v>10450000</v>
      </c>
      <c r="C33" s="32">
        <v>10450000</v>
      </c>
      <c r="D33" s="32">
        <v>10700000</v>
      </c>
    </row>
    <row r="34" spans="1:4" x14ac:dyDescent="0.25">
      <c r="A34" s="14" t="s">
        <v>187</v>
      </c>
      <c r="B34" s="32">
        <v>9000000</v>
      </c>
      <c r="C34" s="32">
        <v>9000000</v>
      </c>
      <c r="D34" s="32">
        <v>9000000</v>
      </c>
    </row>
    <row r="35" spans="1:4" x14ac:dyDescent="0.25">
      <c r="A35" s="14" t="s">
        <v>188</v>
      </c>
      <c r="B35" s="32">
        <v>1450000</v>
      </c>
      <c r="C35" s="32">
        <v>1450000</v>
      </c>
      <c r="D35" s="32">
        <v>1700000</v>
      </c>
    </row>
    <row r="36" spans="1:4" x14ac:dyDescent="0.25">
      <c r="A36" s="154" t="s">
        <v>132</v>
      </c>
      <c r="B36" s="178">
        <v>32810000</v>
      </c>
      <c r="C36" s="178">
        <v>32810000</v>
      </c>
      <c r="D36" s="178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4"/>
    </row>
    <row r="40" spans="1:4" s="135" customFormat="1" x14ac:dyDescent="0.25">
      <c r="A40" s="14"/>
      <c r="B40" s="32"/>
      <c r="C40" s="32"/>
      <c r="D40" s="32"/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203</v>
      </c>
      <c r="B46" s="162" t="s">
        <v>355</v>
      </c>
      <c r="C46" s="162" t="s">
        <v>354</v>
      </c>
      <c r="D46" s="162" t="s">
        <v>363</v>
      </c>
    </row>
    <row r="47" spans="1:4" s="42" customFormat="1" x14ac:dyDescent="0.25">
      <c r="A47" s="158" t="s">
        <v>221</v>
      </c>
      <c r="B47" s="48">
        <f>'Zdaňovaná činnost data'!D26-'Zdaňovaná činnost data'!D38</f>
        <v>-16910000</v>
      </c>
      <c r="C47" s="48">
        <f>'Zdaňovaná činnost data'!E26-'Zdaňovaná činnost data'!E38</f>
        <v>-16910000</v>
      </c>
      <c r="D47" s="48">
        <f>'Zdaňovaná činnost data'!F26-'Zdaňovaná činnost data'!F38</f>
        <v>30100000</v>
      </c>
    </row>
    <row r="49" spans="1:4" s="45" customFormat="1" ht="30" x14ac:dyDescent="0.25">
      <c r="A49" s="163" t="s">
        <v>217</v>
      </c>
      <c r="B49" s="187" t="s">
        <v>290</v>
      </c>
      <c r="C49" s="187" t="s">
        <v>291</v>
      </c>
      <c r="D49" s="187" t="s">
        <v>363</v>
      </c>
    </row>
    <row r="50" spans="1:4" x14ac:dyDescent="0.25">
      <c r="A50" s="14" t="s">
        <v>191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178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228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194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178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228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195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180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190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181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229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230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132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196</v>
      </c>
      <c r="B66" s="187" t="s">
        <v>290</v>
      </c>
      <c r="C66" s="187" t="s">
        <v>291</v>
      </c>
      <c r="D66" s="187" t="s">
        <v>363</v>
      </c>
    </row>
    <row r="67" spans="1:4" x14ac:dyDescent="0.25">
      <c r="A67" s="14" t="s">
        <v>197</v>
      </c>
      <c r="B67" s="32">
        <v>46970000</v>
      </c>
      <c r="C67" s="32">
        <v>46970000</v>
      </c>
      <c r="D67" s="32">
        <v>43700000</v>
      </c>
    </row>
    <row r="68" spans="1:4" x14ac:dyDescent="0.25">
      <c r="A68" s="14" t="s">
        <v>233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231</v>
      </c>
      <c r="B69" s="32">
        <v>21020000</v>
      </c>
      <c r="C69" s="32">
        <v>21020000</v>
      </c>
      <c r="D69" s="32">
        <v>17500000</v>
      </c>
    </row>
    <row r="70" spans="1:4" x14ac:dyDescent="0.25">
      <c r="A70" s="14" t="s">
        <v>232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228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198</v>
      </c>
      <c r="B72" s="32">
        <v>4640000</v>
      </c>
      <c r="C72" s="32">
        <v>4640000</v>
      </c>
      <c r="D72" s="32">
        <v>6200000</v>
      </c>
    </row>
    <row r="73" spans="1:4" x14ac:dyDescent="0.25">
      <c r="A73" s="14" t="s">
        <v>231</v>
      </c>
      <c r="B73" s="32">
        <v>1340000</v>
      </c>
      <c r="C73" s="32">
        <v>1340000</v>
      </c>
      <c r="D73" s="32">
        <v>2900000</v>
      </c>
    </row>
    <row r="74" spans="1:4" x14ac:dyDescent="0.25">
      <c r="A74" s="14" t="s">
        <v>228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199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199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200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200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132</v>
      </c>
      <c r="B79" s="179">
        <v>76610000</v>
      </c>
      <c r="C79" s="179">
        <v>76610000</v>
      </c>
      <c r="D79" s="179">
        <v>74900000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E41" sqref="E41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353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348</v>
      </c>
      <c r="I3" s="58" t="s">
        <v>238</v>
      </c>
    </row>
    <row r="4" spans="1:21" ht="27" customHeight="1" thickBot="1" x14ac:dyDescent="0.25">
      <c r="A4" s="59" t="s">
        <v>234</v>
      </c>
      <c r="B4" s="60" t="s">
        <v>239</v>
      </c>
      <c r="C4" s="61" t="s">
        <v>240</v>
      </c>
      <c r="D4" s="61" t="s">
        <v>241</v>
      </c>
      <c r="E4" s="61" t="s">
        <v>347</v>
      </c>
      <c r="F4" s="62" t="s">
        <v>361</v>
      </c>
      <c r="G4" s="62" t="s">
        <v>349</v>
      </c>
      <c r="H4" s="63" t="s">
        <v>235</v>
      </c>
      <c r="I4" s="63" t="s">
        <v>236</v>
      </c>
      <c r="J4" s="64" t="s">
        <v>237</v>
      </c>
      <c r="K4" s="65" t="s">
        <v>242</v>
      </c>
      <c r="L4" s="65" t="s">
        <v>350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243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244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245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246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247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248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6"/>
      <c r="P12" s="186"/>
      <c r="Q12" s="186"/>
      <c r="R12" s="186"/>
      <c r="S12" s="186"/>
      <c r="T12" s="186"/>
      <c r="U12" s="186"/>
    </row>
    <row r="13" spans="1:21" x14ac:dyDescent="0.2">
      <c r="A13" s="91" t="s">
        <v>249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250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251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252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253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254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255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256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257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258</v>
      </c>
    </row>
    <row r="29" spans="1:12" x14ac:dyDescent="0.2">
      <c r="A29" s="50" t="s">
        <v>259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sheetProtection algorithmName="SHA-512" hashValue="gWYPEt/oefnwc48oobo2DsGfUkdayW+M9uemo7i/ao99jGJ8jpk755rWMQnY+fT65Y7Ytvhtn4S1G8XC/4d18A==" saltValue="pGboPySt64FQvpXbU3zWnQ==" spinCount="100000" sheet="1" objects="1" scenarios="1"/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0.4257812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364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134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131</v>
      </c>
      <c r="B5" s="135" t="s">
        <v>371</v>
      </c>
      <c r="C5" s="135" t="s">
        <v>372</v>
      </c>
      <c r="D5"/>
    </row>
    <row r="6" spans="1:4" x14ac:dyDescent="0.25">
      <c r="A6" s="14" t="s">
        <v>10</v>
      </c>
      <c r="B6" s="32">
        <v>111367000</v>
      </c>
      <c r="C6" s="32">
        <v>116553500</v>
      </c>
      <c r="D6"/>
    </row>
    <row r="7" spans="1:4" x14ac:dyDescent="0.25">
      <c r="A7" s="15" t="s">
        <v>8</v>
      </c>
      <c r="B7" s="32">
        <v>2900000</v>
      </c>
      <c r="C7" s="32">
        <v>2900000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6751000</v>
      </c>
      <c r="D10"/>
    </row>
    <row r="11" spans="1:4" x14ac:dyDescent="0.25">
      <c r="A11" s="15" t="s">
        <v>27</v>
      </c>
      <c r="B11" s="32">
        <v>14700000</v>
      </c>
      <c r="C11" s="32">
        <v>17029100</v>
      </c>
      <c r="D11"/>
    </row>
    <row r="12" spans="1:4" x14ac:dyDescent="0.25">
      <c r="A12" s="15" t="s">
        <v>32</v>
      </c>
      <c r="B12" s="32">
        <v>80000</v>
      </c>
      <c r="C12" s="32">
        <v>103600</v>
      </c>
      <c r="D12"/>
    </row>
    <row r="13" spans="1:4" x14ac:dyDescent="0.25">
      <c r="A13" s="15" t="s">
        <v>37</v>
      </c>
      <c r="B13" s="32">
        <v>1255000</v>
      </c>
      <c r="C13" s="32">
        <v>1255000</v>
      </c>
      <c r="D13"/>
    </row>
    <row r="14" spans="1:4" x14ac:dyDescent="0.25">
      <c r="A14" s="15" t="s">
        <v>45</v>
      </c>
      <c r="B14" s="32">
        <v>900000</v>
      </c>
      <c r="C14" s="32">
        <v>900000</v>
      </c>
      <c r="D14"/>
    </row>
    <row r="15" spans="1:4" x14ac:dyDescent="0.25">
      <c r="A15" s="15" t="s">
        <v>42</v>
      </c>
      <c r="B15" s="32">
        <v>120000</v>
      </c>
      <c r="C15" s="32">
        <v>120000</v>
      </c>
      <c r="D15"/>
    </row>
    <row r="16" spans="1:4" x14ac:dyDescent="0.25">
      <c r="A16" s="15" t="s">
        <v>48</v>
      </c>
      <c r="B16" s="32">
        <v>4105000</v>
      </c>
      <c r="C16" s="32">
        <v>4348000</v>
      </c>
      <c r="D16"/>
    </row>
    <row r="17" spans="1:4" x14ac:dyDescent="0.25">
      <c r="A17" s="15" t="s">
        <v>52</v>
      </c>
      <c r="B17" s="32">
        <v>500000</v>
      </c>
      <c r="C17" s="32">
        <v>743000</v>
      </c>
      <c r="D17"/>
    </row>
    <row r="18" spans="1:4" x14ac:dyDescent="0.25">
      <c r="A18" s="15" t="s">
        <v>54</v>
      </c>
      <c r="B18" s="32">
        <v>617000</v>
      </c>
      <c r="C18" s="32">
        <v>617000</v>
      </c>
      <c r="D18"/>
    </row>
    <row r="19" spans="1:4" x14ac:dyDescent="0.25">
      <c r="A19" s="15" t="s">
        <v>56</v>
      </c>
      <c r="B19" s="32">
        <v>360000</v>
      </c>
      <c r="C19" s="32">
        <v>360000</v>
      </c>
      <c r="D19"/>
    </row>
    <row r="20" spans="1:4" x14ac:dyDescent="0.25">
      <c r="A20" s="15" t="s">
        <v>61</v>
      </c>
      <c r="B20" s="32">
        <v>180000</v>
      </c>
      <c r="C20" s="32">
        <v>180000</v>
      </c>
      <c r="D20"/>
    </row>
    <row r="21" spans="1:4" x14ac:dyDescent="0.25">
      <c r="A21" s="15" t="s">
        <v>63</v>
      </c>
      <c r="B21" s="32">
        <v>5950000</v>
      </c>
      <c r="C21" s="32">
        <v>7950000</v>
      </c>
      <c r="D21"/>
    </row>
    <row r="22" spans="1:4" x14ac:dyDescent="0.25">
      <c r="A22" s="15" t="s">
        <v>80</v>
      </c>
      <c r="B22" s="32">
        <v>0</v>
      </c>
      <c r="C22" s="32">
        <v>0</v>
      </c>
      <c r="D22"/>
    </row>
    <row r="23" spans="1:4" x14ac:dyDescent="0.25">
      <c r="A23" s="15" t="s">
        <v>82</v>
      </c>
      <c r="B23" s="32">
        <v>0</v>
      </c>
      <c r="C23" s="32">
        <v>264000</v>
      </c>
      <c r="D23"/>
    </row>
    <row r="24" spans="1:4" x14ac:dyDescent="0.25">
      <c r="A24" s="15" t="s">
        <v>70</v>
      </c>
      <c r="B24" s="32">
        <v>430000</v>
      </c>
      <c r="C24" s="32">
        <v>430000</v>
      </c>
      <c r="D24"/>
    </row>
    <row r="25" spans="1:4" x14ac:dyDescent="0.25">
      <c r="A25" s="15" t="s">
        <v>76</v>
      </c>
      <c r="B25" s="32">
        <v>340000</v>
      </c>
      <c r="C25" s="32">
        <v>340000</v>
      </c>
      <c r="D25"/>
    </row>
    <row r="26" spans="1:4" x14ac:dyDescent="0.25">
      <c r="A26" s="15" t="s">
        <v>84</v>
      </c>
      <c r="B26" s="32">
        <v>399000</v>
      </c>
      <c r="C26" s="32">
        <v>399000</v>
      </c>
      <c r="D26"/>
    </row>
    <row r="27" spans="1:4" x14ac:dyDescent="0.25">
      <c r="A27" s="15" t="s">
        <v>86</v>
      </c>
      <c r="B27" s="32">
        <v>435000</v>
      </c>
      <c r="C27" s="32">
        <v>435000</v>
      </c>
      <c r="D27"/>
    </row>
    <row r="28" spans="1:4" x14ac:dyDescent="0.25">
      <c r="A28" s="15" t="s">
        <v>88</v>
      </c>
      <c r="B28" s="32">
        <v>1000000</v>
      </c>
      <c r="C28" s="32">
        <v>1000000</v>
      </c>
      <c r="D28"/>
    </row>
    <row r="29" spans="1:4" x14ac:dyDescent="0.25">
      <c r="A29" s="15" t="s">
        <v>94</v>
      </c>
      <c r="B29" s="32">
        <v>7470000</v>
      </c>
      <c r="C29" s="32">
        <v>7470000</v>
      </c>
      <c r="D29"/>
    </row>
    <row r="30" spans="1:4" x14ac:dyDescent="0.25">
      <c r="A30" s="15" t="s">
        <v>97</v>
      </c>
      <c r="B30" s="32">
        <v>62135000</v>
      </c>
      <c r="C30" s="32">
        <v>62218800</v>
      </c>
      <c r="D30"/>
    </row>
    <row r="31" spans="1:4" x14ac:dyDescent="0.25">
      <c r="A31" s="15" t="s">
        <v>126</v>
      </c>
      <c r="B31" s="32">
        <v>120000</v>
      </c>
      <c r="C31" s="32">
        <v>120000</v>
      </c>
      <c r="D31"/>
    </row>
    <row r="32" spans="1:4" x14ac:dyDescent="0.25">
      <c r="A32" s="15" t="s">
        <v>128</v>
      </c>
      <c r="B32" s="32">
        <v>400000</v>
      </c>
      <c r="C32" s="32">
        <v>400000</v>
      </c>
      <c r="D32"/>
    </row>
    <row r="33" spans="1:6" x14ac:dyDescent="0.25">
      <c r="A33" s="15" t="s">
        <v>130</v>
      </c>
      <c r="B33" s="32">
        <v>0</v>
      </c>
      <c r="C33" s="32">
        <v>0</v>
      </c>
      <c r="D33"/>
    </row>
    <row r="34" spans="1:6" x14ac:dyDescent="0.25">
      <c r="A34" s="14" t="s">
        <v>13</v>
      </c>
      <c r="B34" s="32">
        <v>31695400</v>
      </c>
      <c r="C34" s="32">
        <v>115587200</v>
      </c>
      <c r="D34"/>
      <c r="F34" t="s">
        <v>135</v>
      </c>
    </row>
    <row r="35" spans="1:6" x14ac:dyDescent="0.25">
      <c r="A35" s="15" t="s">
        <v>15</v>
      </c>
      <c r="B35" s="32">
        <v>218400</v>
      </c>
      <c r="C35" s="32">
        <v>28486100</v>
      </c>
      <c r="D35"/>
    </row>
    <row r="36" spans="1:6" x14ac:dyDescent="0.25">
      <c r="A36" s="15" t="s">
        <v>19</v>
      </c>
      <c r="B36" s="32">
        <v>167000</v>
      </c>
      <c r="C36" s="32">
        <v>1509800</v>
      </c>
      <c r="D36"/>
    </row>
    <row r="37" spans="1:6" x14ac:dyDescent="0.25">
      <c r="A37" s="15" t="s">
        <v>27</v>
      </c>
      <c r="B37" s="32">
        <v>0</v>
      </c>
      <c r="C37" s="32">
        <v>39500000</v>
      </c>
      <c r="D37"/>
    </row>
    <row r="38" spans="1:6" x14ac:dyDescent="0.25">
      <c r="A38" s="15" t="s">
        <v>32</v>
      </c>
      <c r="B38" s="32">
        <v>12000000</v>
      </c>
      <c r="C38" s="32">
        <v>12000000</v>
      </c>
      <c r="D38"/>
    </row>
    <row r="39" spans="1:6" x14ac:dyDescent="0.25">
      <c r="A39" s="15" t="s">
        <v>59</v>
      </c>
      <c r="B39" s="32">
        <v>1000000</v>
      </c>
      <c r="C39" s="32">
        <v>1249900</v>
      </c>
      <c r="D39"/>
    </row>
    <row r="40" spans="1:6" x14ac:dyDescent="0.25">
      <c r="A40" s="15" t="s">
        <v>56</v>
      </c>
      <c r="B40" s="32">
        <v>0</v>
      </c>
      <c r="C40" s="32">
        <v>13587600</v>
      </c>
      <c r="D40"/>
    </row>
    <row r="41" spans="1:6" x14ac:dyDescent="0.25">
      <c r="A41" s="15" t="s">
        <v>63</v>
      </c>
      <c r="B41" s="32">
        <v>500000</v>
      </c>
      <c r="C41" s="32">
        <v>1443800</v>
      </c>
      <c r="D41"/>
    </row>
    <row r="42" spans="1:6" x14ac:dyDescent="0.25">
      <c r="A42" s="15" t="s">
        <v>88</v>
      </c>
      <c r="B42" s="32">
        <v>0</v>
      </c>
      <c r="C42" s="32">
        <v>0</v>
      </c>
      <c r="D42"/>
    </row>
    <row r="43" spans="1:6" x14ac:dyDescent="0.25">
      <c r="A43" s="15" t="s">
        <v>97</v>
      </c>
      <c r="B43" s="32">
        <v>17810000</v>
      </c>
      <c r="C43" s="32">
        <v>17810000</v>
      </c>
      <c r="D43"/>
    </row>
    <row r="44" spans="1:6" x14ac:dyDescent="0.25">
      <c r="A44" s="14" t="s">
        <v>132</v>
      </c>
      <c r="B44" s="32">
        <v>143062400</v>
      </c>
      <c r="C44" s="32">
        <v>232140700</v>
      </c>
      <c r="D44"/>
    </row>
    <row r="45" spans="1:6" x14ac:dyDescent="0.25">
      <c r="B45"/>
      <c r="C45"/>
      <c r="D45"/>
    </row>
    <row r="46" spans="1:6" x14ac:dyDescent="0.25">
      <c r="B46"/>
      <c r="C46"/>
      <c r="D46"/>
    </row>
    <row r="47" spans="1:6" x14ac:dyDescent="0.25">
      <c r="B47"/>
      <c r="C47"/>
      <c r="D47"/>
    </row>
    <row r="48" spans="1:6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2025-06-06T05:45:54Z</dcterms:modified>
</cp:coreProperties>
</file>